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19320" windowHeight="120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89" i="1" l="1"/>
  <c r="J89" i="1" l="1"/>
  <c r="J96" i="1"/>
  <c r="J120" i="1"/>
  <c r="J158" i="1"/>
  <c r="J216" i="1"/>
  <c r="J11" i="1" l="1"/>
  <c r="J18" i="1"/>
  <c r="J33" i="1"/>
  <c r="J47" i="1"/>
  <c r="J61" i="1"/>
  <c r="J69" i="1"/>
  <c r="J77" i="1" s="1"/>
  <c r="J103" i="1"/>
  <c r="J131" i="1"/>
  <c r="J138" i="1"/>
  <c r="J168" i="1"/>
  <c r="J177" i="1"/>
  <c r="J183" i="1"/>
  <c r="J186" i="1"/>
  <c r="J197" i="1"/>
  <c r="J187" i="1" l="1"/>
  <c r="J121" i="1"/>
  <c r="J217" i="1"/>
  <c r="J219" i="1" s="1"/>
  <c r="G216" i="1"/>
  <c r="H216" i="1"/>
  <c r="I216" i="1"/>
  <c r="K216" i="1"/>
  <c r="L216" i="1"/>
  <c r="M216" i="1"/>
  <c r="F199" i="1"/>
  <c r="F201" i="1"/>
  <c r="F202" i="1"/>
  <c r="G197" i="1"/>
  <c r="H197" i="1"/>
  <c r="I197" i="1"/>
  <c r="K197" i="1"/>
  <c r="L197" i="1"/>
  <c r="M197" i="1"/>
  <c r="F192" i="1"/>
  <c r="F197" i="1" s="1"/>
  <c r="G186" i="1"/>
  <c r="H186" i="1"/>
  <c r="I186" i="1"/>
  <c r="K186" i="1"/>
  <c r="L186" i="1"/>
  <c r="M186" i="1"/>
  <c r="F185" i="1"/>
  <c r="F186" i="1" s="1"/>
  <c r="G183" i="1"/>
  <c r="H183" i="1"/>
  <c r="I183" i="1"/>
  <c r="K183" i="1"/>
  <c r="L183" i="1"/>
  <c r="M183" i="1"/>
  <c r="F181" i="1"/>
  <c r="F183" i="1" s="1"/>
  <c r="G177" i="1"/>
  <c r="H177" i="1"/>
  <c r="I177" i="1"/>
  <c r="K177" i="1"/>
  <c r="L177" i="1"/>
  <c r="M177" i="1"/>
  <c r="F175" i="1"/>
  <c r="F177" i="1" s="1"/>
  <c r="G168" i="1"/>
  <c r="H168" i="1"/>
  <c r="I168" i="1"/>
  <c r="K168" i="1"/>
  <c r="L168" i="1"/>
  <c r="M168" i="1"/>
  <c r="F164" i="1"/>
  <c r="F160" i="1"/>
  <c r="G158" i="1"/>
  <c r="H158" i="1"/>
  <c r="I158" i="1"/>
  <c r="K158" i="1"/>
  <c r="L158" i="1"/>
  <c r="M158" i="1"/>
  <c r="F157" i="1"/>
  <c r="F156" i="1"/>
  <c r="F154" i="1"/>
  <c r="F152" i="1"/>
  <c r="F151" i="1"/>
  <c r="F148" i="1"/>
  <c r="F143" i="1"/>
  <c r="F141" i="1"/>
  <c r="F140" i="1"/>
  <c r="G138" i="1"/>
  <c r="H138" i="1"/>
  <c r="I138" i="1"/>
  <c r="K138" i="1"/>
  <c r="L138" i="1"/>
  <c r="M138" i="1"/>
  <c r="F134" i="1"/>
  <c r="F133" i="1"/>
  <c r="F135" i="1"/>
  <c r="G131" i="1"/>
  <c r="H131" i="1"/>
  <c r="I131" i="1"/>
  <c r="K131" i="1"/>
  <c r="L131" i="1"/>
  <c r="M131" i="1"/>
  <c r="F128" i="1"/>
  <c r="F127" i="1"/>
  <c r="F130" i="1"/>
  <c r="G11" i="1"/>
  <c r="H11" i="1"/>
  <c r="I11" i="1"/>
  <c r="K11" i="1"/>
  <c r="L11" i="1"/>
  <c r="M11" i="1"/>
  <c r="F7" i="1"/>
  <c r="F8" i="1"/>
  <c r="F10" i="1"/>
  <c r="G18" i="1"/>
  <c r="H18" i="1"/>
  <c r="I18" i="1"/>
  <c r="K18" i="1"/>
  <c r="L18" i="1"/>
  <c r="M18" i="1"/>
  <c r="F13" i="1"/>
  <c r="F15" i="1"/>
  <c r="F17" i="1"/>
  <c r="G33" i="1"/>
  <c r="H33" i="1"/>
  <c r="I33" i="1"/>
  <c r="K33" i="1"/>
  <c r="L33" i="1"/>
  <c r="M33" i="1"/>
  <c r="F20" i="1"/>
  <c r="F22" i="1"/>
  <c r="F24" i="1"/>
  <c r="F27" i="1"/>
  <c r="F28" i="1"/>
  <c r="F29" i="1"/>
  <c r="G47" i="1"/>
  <c r="H47" i="1"/>
  <c r="I47" i="1"/>
  <c r="K47" i="1"/>
  <c r="L47" i="1"/>
  <c r="M47" i="1"/>
  <c r="F35" i="1"/>
  <c r="F37" i="1"/>
  <c r="F39" i="1"/>
  <c r="F40" i="1"/>
  <c r="F42" i="1"/>
  <c r="F45" i="1"/>
  <c r="F46" i="1"/>
  <c r="G61" i="1"/>
  <c r="H61" i="1"/>
  <c r="I61" i="1"/>
  <c r="K61" i="1"/>
  <c r="L61" i="1"/>
  <c r="M61" i="1"/>
  <c r="F49" i="1"/>
  <c r="F51" i="1"/>
  <c r="F53" i="1"/>
  <c r="F54" i="1"/>
  <c r="F56" i="1"/>
  <c r="F57" i="1"/>
  <c r="F58" i="1"/>
  <c r="G77" i="1"/>
  <c r="H77" i="1"/>
  <c r="I77" i="1"/>
  <c r="K77" i="1"/>
  <c r="L77" i="1"/>
  <c r="M77" i="1"/>
  <c r="F65" i="1"/>
  <c r="F69" i="1"/>
  <c r="F73" i="1"/>
  <c r="F75" i="1"/>
  <c r="G89" i="1"/>
  <c r="H89" i="1"/>
  <c r="K89" i="1"/>
  <c r="L89" i="1"/>
  <c r="M89" i="1"/>
  <c r="F80" i="1"/>
  <c r="F82" i="1"/>
  <c r="F84" i="1"/>
  <c r="F86" i="1"/>
  <c r="F88" i="1"/>
  <c r="G96" i="1"/>
  <c r="H96" i="1"/>
  <c r="I96" i="1"/>
  <c r="K96" i="1"/>
  <c r="L96" i="1"/>
  <c r="M96" i="1"/>
  <c r="F93" i="1"/>
  <c r="F95" i="1"/>
  <c r="G103" i="1"/>
  <c r="H103" i="1"/>
  <c r="I103" i="1"/>
  <c r="K103" i="1"/>
  <c r="L103" i="1"/>
  <c r="M103" i="1"/>
  <c r="F98" i="1"/>
  <c r="F99" i="1"/>
  <c r="F101" i="1"/>
  <c r="G120" i="1"/>
  <c r="H120" i="1"/>
  <c r="I120" i="1"/>
  <c r="K120" i="1"/>
  <c r="L120" i="1"/>
  <c r="M120" i="1"/>
  <c r="F119" i="1"/>
  <c r="F115" i="1"/>
  <c r="F113" i="1"/>
  <c r="F112" i="1"/>
  <c r="F110" i="1"/>
  <c r="F109" i="1"/>
  <c r="F105" i="1"/>
  <c r="L217" i="1" l="1"/>
  <c r="H217" i="1"/>
  <c r="F168" i="1"/>
  <c r="F18" i="1"/>
  <c r="F131" i="1"/>
  <c r="M121" i="1"/>
  <c r="I121" i="1"/>
  <c r="F103" i="1"/>
  <c r="F47" i="1"/>
  <c r="F61" i="1"/>
  <c r="F33" i="1"/>
  <c r="F11" i="1"/>
  <c r="F96" i="1"/>
  <c r="F77" i="1"/>
  <c r="F138" i="1"/>
  <c r="L187" i="1"/>
  <c r="K217" i="1"/>
  <c r="G217" i="1"/>
  <c r="F89" i="1"/>
  <c r="H187" i="1"/>
  <c r="F216" i="1"/>
  <c r="F217" i="1" s="1"/>
  <c r="I187" i="1"/>
  <c r="F158" i="1"/>
  <c r="K187" i="1"/>
  <c r="G187" i="1"/>
  <c r="M187" i="1"/>
  <c r="L121" i="1"/>
  <c r="K121" i="1"/>
  <c r="H121" i="1"/>
  <c r="G121" i="1"/>
  <c r="F120" i="1"/>
  <c r="M217" i="1"/>
  <c r="I217" i="1"/>
  <c r="K219" i="1" l="1"/>
  <c r="G219" i="1"/>
  <c r="L219" i="1"/>
  <c r="H219" i="1"/>
  <c r="F187" i="1"/>
  <c r="F121" i="1"/>
  <c r="I219" i="1"/>
  <c r="M219" i="1"/>
  <c r="F219" i="1" l="1"/>
</calcChain>
</file>

<file path=xl/sharedStrings.xml><?xml version="1.0" encoding="utf-8"?>
<sst xmlns="http://schemas.openxmlformats.org/spreadsheetml/2006/main" count="754" uniqueCount="229">
  <si>
    <t>№</t>
  </si>
  <si>
    <t>Наименование основных мероприятий</t>
  </si>
  <si>
    <t>Источники финансирования</t>
  </si>
  <si>
    <t>Объем финансирования всего, тыс. руб.</t>
  </si>
  <si>
    <t>В т.ч по годам</t>
  </si>
  <si>
    <t>Ответственный исполнитель</t>
  </si>
  <si>
    <t>Период реализации</t>
  </si>
  <si>
    <t>1. Повышение уровня информированности молодежи.</t>
  </si>
  <si>
    <t>Проведение семинаров для специалистов, работающих с детьми и молодежью</t>
  </si>
  <si>
    <t>Специалист по молодежной политике</t>
  </si>
  <si>
    <t>Апрель, ноябрь</t>
  </si>
  <si>
    <t>Местный бюджет</t>
  </si>
  <si>
    <t>Участие в областных, региональных, федеральных, международных семинарах, форумах, учебных курсах, контурсах</t>
  </si>
  <si>
    <t>По отд. плану</t>
  </si>
  <si>
    <t>Встречи молодого населения района со специалистом по молодежной политике</t>
  </si>
  <si>
    <t>1,4 квартал</t>
  </si>
  <si>
    <t>-</t>
  </si>
  <si>
    <t>Беседа с выпускниками школ на тему «Город – злая сила»</t>
  </si>
  <si>
    <t>Ежегодно апрель</t>
  </si>
  <si>
    <t>2. Развитие спорта и туризма, популяризация здорового образа жизни и альтернативных форм отдыха.</t>
  </si>
  <si>
    <t>Туристический слёт работающей молодёжи</t>
  </si>
  <si>
    <t xml:space="preserve">Специалист по ФКиС, специалист по молодежной политике </t>
  </si>
  <si>
    <t>Июль</t>
  </si>
  <si>
    <t>Специалист по ФКиС, специалист по молодежной политике</t>
  </si>
  <si>
    <t>Флэш-моб «Укрепим здоровье смолоду», «Реально жить здорово»</t>
  </si>
  <si>
    <t xml:space="preserve">Ежегодно </t>
  </si>
  <si>
    <t>Выпуск и распространение информационных буклетов, плакатов, памяток и иной литературы по вопросам профилактики табакокурения, наркомании, токсикомании.</t>
  </si>
  <si>
    <t>Ежеквартально</t>
  </si>
  <si>
    <t>3. Повышение социальной активности молодёжи и поддержка молодёжных инициатив</t>
  </si>
  <si>
    <t>Проведение благотворительных акций добровольцев Жигаловского района</t>
  </si>
  <si>
    <t>Районная акция «300 минут добрых дел».</t>
  </si>
  <si>
    <t>В течение года</t>
  </si>
  <si>
    <t>Проведение «Дня карьеры»</t>
  </si>
  <si>
    <t>Ноябрь</t>
  </si>
  <si>
    <t>Апрель</t>
  </si>
  <si>
    <t xml:space="preserve">Создание </t>
  </si>
  <si>
    <t>«Молодежного Парламента»</t>
  </si>
  <si>
    <t>1 квартал</t>
  </si>
  <si>
    <t>Областная выездная акция «Молодежь Прибайкалья»</t>
  </si>
  <si>
    <t>3,4 квартал</t>
  </si>
  <si>
    <t>Конкурс стихов «Моя любовь»</t>
  </si>
  <si>
    <t>февраль</t>
  </si>
  <si>
    <t>Создание «Банка данных талантливой молодежи» муниципального образования «Жигаловский район»</t>
  </si>
  <si>
    <t>года</t>
  </si>
  <si>
    <t>4. Интеллектуально-творческое развитие молодежи</t>
  </si>
  <si>
    <t>апрель</t>
  </si>
  <si>
    <t>Праздничные мероприятия, посвященные Российскому Дню студентов «Татьянин день»</t>
  </si>
  <si>
    <t>Январь</t>
  </si>
  <si>
    <t>Организация и проведение Новогоднего бала-маскарада для работающей молодёжи</t>
  </si>
  <si>
    <t>Конец 4 квартала</t>
  </si>
  <si>
    <t>Конкурс «Ученик года»</t>
  </si>
  <si>
    <t>Ежегодно</t>
  </si>
  <si>
    <t>март</t>
  </si>
  <si>
    <t>Мероприятия, посвященные Дню молодежи, приуроченные ко Дню района.</t>
  </si>
  <si>
    <t>Награждение активной  молодежи.</t>
  </si>
  <si>
    <t>Специалист по молодежной политике,</t>
  </si>
  <si>
    <t>специалист поФКиС</t>
  </si>
  <si>
    <t>Ежегодно июнь</t>
  </si>
  <si>
    <t>КВН среди работающей молодежи.</t>
  </si>
  <si>
    <t>Ежегодно ноябрь</t>
  </si>
  <si>
    <t>Проведение мероприятий, посвященных молодому избирателю</t>
  </si>
  <si>
    <t>Ежегодно февраль</t>
  </si>
  <si>
    <t>5. Поддержка молодой семьи</t>
  </si>
  <si>
    <t>Семейные старты «Мама, папа, я – спортивная семья»</t>
  </si>
  <si>
    <t>специалист по ФКиС</t>
  </si>
  <si>
    <t>июнь</t>
  </si>
  <si>
    <t>весна</t>
  </si>
  <si>
    <t>Разработка и выпуск буклетов, плакатов, агитирующих семейные ценности</t>
  </si>
  <si>
    <t>Ежегодно,</t>
  </si>
  <si>
    <t>осень</t>
  </si>
  <si>
    <t>Организация фото-конкурса «Моя молодая семья»</t>
  </si>
  <si>
    <t>с  1 марта по 20 мая</t>
  </si>
  <si>
    <t>Конкурс сочинений старшеклассников по раскрытию вопросов семейных традиций, ценностей.</t>
  </si>
  <si>
    <t>Региональный специалист по патриотическому воспитанию</t>
  </si>
  <si>
    <t>3 квартал</t>
  </si>
  <si>
    <t>Подарки молодым семьям и новорожденным Жигаловского района</t>
  </si>
  <si>
    <t>Открытки для поздравления новорожденных и молодоженов Жигаловского района</t>
  </si>
  <si>
    <t>Проведение конкурса «А, ну –ка, папы»</t>
  </si>
  <si>
    <t>Итого</t>
  </si>
  <si>
    <t>1. Военно – профессиональное ориентирование молодежи, ее подготовка к военной службе</t>
  </si>
  <si>
    <t xml:space="preserve">Организация и проведение районного мероприятие </t>
  </si>
  <si>
    <t>Дня призывника</t>
  </si>
  <si>
    <t>Ежегодно весна, осень</t>
  </si>
  <si>
    <t>Районный конкурс «А ну-ка парни!»</t>
  </si>
  <si>
    <t>Военно-спортивная игра «Зарница»</t>
  </si>
  <si>
    <t>Содействие в организации военных сборов</t>
  </si>
  <si>
    <t xml:space="preserve">В течение </t>
  </si>
  <si>
    <t>Специалист по молодежной политике, региональный специалист по патриотическому воспитанию</t>
  </si>
  <si>
    <t>2. Формирование чувства любви к Родине, уважения к ее истории, культуре, традициям, нормам общественной жизни</t>
  </si>
  <si>
    <t>Районный конкурс учеников «Юный журналист» на тему «Из истории родного края».</t>
  </si>
  <si>
    <t>Районный конкурс среди учащихся школ «Героические страницы нашей истории»</t>
  </si>
  <si>
    <t>май</t>
  </si>
  <si>
    <t>Организация и проведение молодежно – патриотической акции по вручению паспортов «Я – гражданин России»</t>
  </si>
  <si>
    <t>Спортивные соревнования по стрельбе, посвященные историческим победам русской армии, победам советских войск в годы Великой Отечественной войны, празднику Победы</t>
  </si>
  <si>
    <t>Районный конкурс патриотической песни «Патриот Отечества» (поощрение талантливой молодежи в возрасте от 14 до 30 лет)</t>
  </si>
  <si>
    <t>3. Развитие межведомственного взаимодействия органов местного самоуправления с учреждениями системы образования, социальной защиты, средствами массовой информации</t>
  </si>
  <si>
    <t>Проведение уроков мужества, классных часов, литературных вечеров, внеклассных мероприятий посвященных памятным датам и дням воинской славы России</t>
  </si>
  <si>
    <t>Проведение социологических исследований по вопросам патриотического воспитания</t>
  </si>
  <si>
    <t>Мониторинг состояния и проведения в порядок мемориальных досок, памятников, мемориалов защитников Отечества</t>
  </si>
  <si>
    <t>4. Информационно-методическое направление</t>
  </si>
  <si>
    <t>Проведение семинаров, тренингов, лекций  для педагогов, специалистов, работающих с детьми и молодёжью</t>
  </si>
  <si>
    <t>Управление культуры, молодёжной политики и спорта МО «Жигаловский район», МДК</t>
  </si>
  <si>
    <t>Раз в полгода</t>
  </si>
  <si>
    <t>Участие в областных и региональных семинарах, учебных курсах</t>
  </si>
  <si>
    <t>Тиражирование и распространение печатных материалов направленных  на повышение информированности населения о мерах противодействия экстремистским проявлениям в регионе и на повышение межнациональной терпимости, развитие толерантности у жителей Жигаловского района.</t>
  </si>
  <si>
    <t xml:space="preserve">5. Развитие добровольчества на территории МО «Жигаловский район» </t>
  </si>
  <si>
    <t>Акция «Щедрый вторник»</t>
  </si>
  <si>
    <t>Акция «Брось сигарету»</t>
  </si>
  <si>
    <t>Февраль</t>
  </si>
  <si>
    <t>Акция «Подарок от сердца», приуроченная к Международному дню детей</t>
  </si>
  <si>
    <t>1 июня</t>
  </si>
  <si>
    <t>Акция «Всемирный день борьбы со СПИДом»</t>
  </si>
  <si>
    <t>1 декабря</t>
  </si>
  <si>
    <t>Международный день добровольцев</t>
  </si>
  <si>
    <t>2 декабря</t>
  </si>
  <si>
    <t>Печать значков «Доброволец Жигаловского район»</t>
  </si>
  <si>
    <t>Сентябрь</t>
  </si>
  <si>
    <t>Всего</t>
  </si>
  <si>
    <t>Система программных мероприятий  подпрограммы «Профилактика наркомании и других социально – негативных явлений среди детей и молодежи» на 2020 – 2026 годы</t>
  </si>
  <si>
    <t>1. Развитие системы раннего выявления незаконных потребителей наркотических средств и психотропных веществ.</t>
  </si>
  <si>
    <t>Проведение консультаций для родителей и обучающихся в организациях, осуществляющих образовательную деятельность по вопросу проведения тестирования обучающихся в организациях, осуществляющих образовательную деятельность в целях выявления потребления наркотических средств и психотропных веществ</t>
  </si>
  <si>
    <t>Управление культуры, молодёжной политики и спорта МО «Жигаловский район»</t>
  </si>
  <si>
    <t>Проведение социально-психологического тестирования (социологическое исследование, анкетирование) обучающихся старших классов в организациях, осуществляющих образовательную деятельность области, направленное на выявление уровня наркотизации</t>
  </si>
  <si>
    <t>1 раз в полгода</t>
  </si>
  <si>
    <t xml:space="preserve">Организация мероприятий (медицинское тестирование) на предмет употребления наркотических средств, наркотиков среди учащихся общеобразовательных учреждений, оказание указанным лицам социально-психологической помощи и включение их в реабилитационные программы. </t>
  </si>
  <si>
    <t>Приобретение иммунохроматических тестов.</t>
  </si>
  <si>
    <t>Ежегодно октябрь</t>
  </si>
  <si>
    <t>Приобретение диагностического прибора по выявлению и предупреждению раннего употребления психоактивных веществ подростками посредством тестирования.</t>
  </si>
  <si>
    <t>Управление культуры, молодежной политики и спорта МО «Жигаловский район»</t>
  </si>
  <si>
    <t>В течение 2017 года</t>
  </si>
  <si>
    <t>2. Формирование негативного отношения в обществе к немедицинскому потреблению наркотиков, в том числе путем проведения активной антинаркотической пропаганды, повышение уровня осведомленности населения о негативных последствиях немедицинского потребления наркотиков и об ответственности за участие в их незаконном обороте, проведение грамотной информационной политики в средствах массовой информации.</t>
  </si>
  <si>
    <t>Тиражирование и распространение видеороликов, печатных материалов по профилактике наркомании и токсикомании, предоставленных ОГКУ «Центр профилактики наркомании»</t>
  </si>
  <si>
    <t>1 раз в квартал</t>
  </si>
  <si>
    <t>Организация изготовления баннеров пропагандирующих ЗОЖ</t>
  </si>
  <si>
    <t>Специалист по молодёжной политике, региональный специалист по патриотическому воспитанию, Межпоселенческий дом культуры</t>
  </si>
  <si>
    <t>1 раз в год апрель</t>
  </si>
  <si>
    <t>Размещение антинаркотических материалов в учреждениях образования, культуры, здравоохранения.</t>
  </si>
  <si>
    <t>Тиражирование материалов для размещения на информационных стендах в поселениях</t>
  </si>
  <si>
    <t>3.  Организация и проведение комплекса мероприятий по профилактике социально-негативных явлений для несовершеннолетних, молодежи Жигаловского района.</t>
  </si>
  <si>
    <t>Организация мероприятий для несовершеннолетних, молодежи Жигаловского района силами привлеченного исполнителя по профилактике социально-негативных явлений</t>
  </si>
  <si>
    <t>Ежемесячно</t>
  </si>
  <si>
    <t>Органиазация и проведение профилактических мероприятий, треннингов среди несовершеннолетних и молодежи по профилактике наркомании, токсикомании, табакокурения, алкоголизма</t>
  </si>
  <si>
    <t>Приобретение методических материалов для специалистов работающих в сфере профилактики наркомании</t>
  </si>
  <si>
    <t>Организация поддержки деятельности наркопостов – постов здоровья в организациях, осуществляющих образовательную деятельность Жигаловского района.</t>
  </si>
  <si>
    <t>Проведение ежегодного конкурса «Лучший наркопост-пост здоровья»</t>
  </si>
  <si>
    <t>Проведение антинаркотических профилактических мероприятий в детских оздоровительных лагерях и лагерях дневного пребывания при общеобразовательных учреждениях, в период летних каникул</t>
  </si>
  <si>
    <t>Июнь, июль</t>
  </si>
  <si>
    <t>Содействие развитию движения дворовых спортивных команд в летний период</t>
  </si>
  <si>
    <t>Ежегодно июнь, июль, август</t>
  </si>
  <si>
    <t>Содействие проведению массовых спортивных мероприятий «Спорт против наркотиков»</t>
  </si>
  <si>
    <t>Июнь ежегодно</t>
  </si>
  <si>
    <t>Участие в проведении рейдов по выявлению мест распространения наркотиков, незаконной продаже алкогольной и табачной продукции, совместно с органами общественного порядка</t>
  </si>
  <si>
    <t>2 раза в год</t>
  </si>
  <si>
    <t>Содействие развитию волонтерского движения организациях, осуществляющих образовательную деятельность</t>
  </si>
  <si>
    <t xml:space="preserve">Организация и  проведение акций по профилактике социально-негативных явлений            </t>
  </si>
  <si>
    <t>4. Организация и проведение комплекса мероприятий по профилактике социально – негативных явлений для лиц, попавших в трудную жизненную ситуацию</t>
  </si>
  <si>
    <t>Организация индивидуальной работы по профилактике наркомании с безнадзорными детьми, детьми с «группой риска»</t>
  </si>
  <si>
    <t>Содействие трудоустройству и летнего отдыха детей «группы риска» и детей, нуждающихся в особой заботе государства</t>
  </si>
  <si>
    <t xml:space="preserve">              -     </t>
  </si>
  <si>
    <t xml:space="preserve">Проведение  профилактических тренингов с несовершеннолетними и условно осужденными подростками, состоящими на учете в ПДН и УИИ   </t>
  </si>
  <si>
    <t>5. Мотивирование наркозависимых на социально – медицинскую реабилитацию.</t>
  </si>
  <si>
    <t>Проведение консультаций с наркозависимыми и их окружением с целью создания у лиц, у потребляющих наркотики в немедицинских целях и их окружения, мотивации на реабилитацию и ресоциализацию</t>
  </si>
  <si>
    <t xml:space="preserve">               -</t>
  </si>
  <si>
    <t xml:space="preserve">              -</t>
  </si>
  <si>
    <t>Информирование о круглосуточной службе телефона доверия по проблемам наркозависимости (8 – 800 – 350 – 00 – 95) в общеобразовательных учреждениях, учреждениях здравоохранения, культуры, на информационных и приподъездных стендах в поселениях, в сети Интернет</t>
  </si>
  <si>
    <t>Информирование наркозависимых лиц и их семей о работе реабилитационных центров Иркутской области</t>
  </si>
  <si>
    <t>6. Уничтожение дикорастущей конопли в муниципальном образовании «Жигаловский район»</t>
  </si>
  <si>
    <t>Осуществление мероприятий, направленных на борьбу с произрастанием дикорастущей конопли</t>
  </si>
  <si>
    <t>май - сентябрь</t>
  </si>
  <si>
    <t>7. Прогнозирование развития наркоситуации, анализ состояния процессов и явлений в сфере оборота наркотиков и их прекурсоров, а также в области противодействия их незаконному обороту, профилактики немедицинского потребления наркотиков</t>
  </si>
  <si>
    <t xml:space="preserve">Предоставление данных по Жигаловскому району в электронную систему мониторинга наркоситуации Иркутской области с целью формирования паспорта наркоситуации муниципального образования «Жигаловский район» </t>
  </si>
  <si>
    <t>Ежегодно январь</t>
  </si>
  <si>
    <t>Формирование банка данных о распространении и профилактике наркомании и токсикомании</t>
  </si>
  <si>
    <t xml:space="preserve">Проведение социологического исследования среди населения Жигаловского района с целью получения информации об уровне и структуре наркопотребления, масштабах распространения незаконного потребления наркотиков и влияющих на них факторов, анализа эффективности организации антинаркотической работы </t>
  </si>
  <si>
    <t>Проведение мониторинга наркоситуации в Жигаловском районе</t>
  </si>
  <si>
    <t>8. «Повышение уровня информированности в области профилактической работы»</t>
  </si>
  <si>
    <t>1. Развитие  системы раннего выявления экстремистских  настроений в молодежной среде.</t>
  </si>
  <si>
    <t>Проведение социологического исследования по выявлению экстремистских  настроений в молодежной среде.</t>
  </si>
  <si>
    <t>Два раза в год</t>
  </si>
  <si>
    <t xml:space="preserve">Проведение информационно- разъяснительных мероприятий для родителей и обучающихся  о мерах противодействия экстремистским проявлениям в районе и на повышение межнациональной терпимости, развитие толерантности у жителей района </t>
  </si>
  <si>
    <t>2. Организация и проведение комплекса мероприятий направленных на развитие толерантности и профилактику межэтнической и межконфессиональной враждебности и нетерпимости</t>
  </si>
  <si>
    <t>Проведение  тренингов, лекций  для учащихся школ района и  молодежи.</t>
  </si>
  <si>
    <t>Специалист по молодёжной политике  Управление образования МО «Жигаловский район»</t>
  </si>
  <si>
    <t>Районный конкурс проектов «Мои предки…»</t>
  </si>
  <si>
    <t>Специалист по молодёжной политике, региональный специалист по патриотическому воспитанию,   Управление образования МО «Жигаловский район, Межпоселенческий дом культуры</t>
  </si>
  <si>
    <t>Проведения районного фестиваля Дни славянской письменности и культуры»</t>
  </si>
  <si>
    <t>Межпоселенческий дом культуры, Межпоселенческая Центральная библиотека специалист по молодежной политике.</t>
  </si>
  <si>
    <t>Районный фестиваль «Мой народ - моя гордость»</t>
  </si>
  <si>
    <t xml:space="preserve">День Народного Единства праздничный концерт    </t>
  </si>
  <si>
    <t>Управление культуры, молодежной политики и спорта МО «Жигаловский район», Межпоселенческий дом культуры</t>
  </si>
  <si>
    <t>ИТОГО ВСЕГО</t>
  </si>
  <si>
    <t>Система программных мероприятий подпрограммы "Комплексные меры профилактики экстремистских проявлений среди детей и молодежи Жигаловского района"</t>
  </si>
  <si>
    <t>Система программных мероприятий подпрограммы «Молодежь Жигаловского района» на 2020 – 2026 годы</t>
  </si>
  <si>
    <t>Изготовление формы для членов волонтерского движения</t>
  </si>
  <si>
    <t>Прием норм ВФСК ГТО</t>
  </si>
  <si>
    <t>─</t>
  </si>
  <si>
    <t>Молодежный конкурс на лучшее эссе по теме "Будущее, которое мы хотим"</t>
  </si>
  <si>
    <t>Интеллектуальная игра "Где логика?"</t>
  </si>
  <si>
    <t>Викторина "33 вопроса на военную тематику"</t>
  </si>
  <si>
    <t>Патриотическая квест - игра "Пройдем дорогами войны"</t>
  </si>
  <si>
    <t>Акция "Со светоотражателем безопаснее!"</t>
  </si>
  <si>
    <t>4 июня</t>
  </si>
  <si>
    <t xml:space="preserve">Оказание поддержки некоммерческим организациям для реализации проектов и участия в мероприятиях в сфере межнациональных (межэтнических) отношений, профилактики экстремизма </t>
  </si>
  <si>
    <t>Мероприятия просветительского характера для представителей общественных объединений, религиозных организаций по вопросам укрепления межнационального и межконфессионального согласия, обеспечения социальной и культурной адаптации мигрантов, профилактики экстремизма на территории муниципального образования "Жигаловский район"</t>
  </si>
  <si>
    <t>Содействие религиозным организациям в культурно-просветительской и социально-значимой деятельности, направленной на развитие межнационального и межконфессионального диалога, возрождению семейных ценностей</t>
  </si>
  <si>
    <t>Создание и поддержка деятельности центров национальных культур, домов дружбы народов, центров межнационального сотрудничества, центров этнокультурного развития, этнокультурных комплексов</t>
  </si>
  <si>
    <t xml:space="preserve">Развитие кадрового потенциала в сфере межнациональных (межэтнических) отношений, профилактики экстремизма  </t>
  </si>
  <si>
    <t>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</t>
  </si>
  <si>
    <t>Реализация мер, направленных на социальную и культурную адаптацию мигрантов, анализ их эффективности</t>
  </si>
  <si>
    <t>Обеспечение эффективного мониторинга состояния межнациональных, межконфессиональных отношений и раннего предупреждения конфликтных ситуаций и выявления фактов распространения идеологии экстремизма</t>
  </si>
  <si>
    <t xml:space="preserve">Реализация мер по профилактике распространения экстремистской идеологии, создание экспертной панели  для возможности оперативно выявлять и своевременно реагировать на зарождающиеся конфликты в сфере межнациональных и этноконфессиональных отношений </t>
  </si>
  <si>
    <t>──</t>
  </si>
  <si>
    <t>Октябрь</t>
  </si>
  <si>
    <t>Май</t>
  </si>
  <si>
    <t>Декабрь</t>
  </si>
  <si>
    <t>Июнь</t>
  </si>
  <si>
    <t>Август</t>
  </si>
  <si>
    <t>Март</t>
  </si>
  <si>
    <t>Акция "Жигалово против наркотиков"</t>
  </si>
  <si>
    <t>Проведение конкурса социальной рекламы (видеоролик, плакат),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</t>
  </si>
  <si>
    <t>Специалист по молодёжной политике, региональный специалист по патриотическому воспитанию,   Управление образования МО «Жигаловский район"</t>
  </si>
  <si>
    <t>18 сентября</t>
  </si>
  <si>
    <t>На организацию и проведение мероприятий, направленных на формирование здорового образа жизни среди детей, подростков и молодежи</t>
  </si>
  <si>
    <t>Районный конкурс красоты «Мисс района 2021»</t>
  </si>
  <si>
    <t>Мая</t>
  </si>
  <si>
    <t>Игра – квест «Ночной дозор»</t>
  </si>
  <si>
    <t>Фестиваль красок</t>
  </si>
  <si>
    <t>Районное эссе "Почему я волонтер?"</t>
  </si>
  <si>
    <t>Создание аллеи "Бессмертный полк"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</si>
</sst>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0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3">
    <xf numFmtId="0" fontId="0" fillId="0" borderId="0" xfId="0"/>
    <xf numFmtId="0" fontId="0" fillId="0" borderId="0" xfId="0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/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57" xfId="0" applyBorder="1"/>
    <xf numFmtId="0" fontId="2" fillId="0" borderId="5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0" fillId="0" borderId="0" xfId="0" applyBorder="1"/>
    <xf numFmtId="0" fontId="1" fillId="3" borderId="1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6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vertical="top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6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18" xfId="0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vertical="top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vertical="top" wrapText="1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top" wrapText="1"/>
    </xf>
    <xf numFmtId="0" fontId="2" fillId="4" borderId="11" xfId="0" applyFont="1" applyFill="1" applyBorder="1" applyAlignment="1">
      <alignment vertical="top" wrapText="1"/>
    </xf>
    <xf numFmtId="0" fontId="2" fillId="4" borderId="12" xfId="0" applyFont="1" applyFill="1" applyBorder="1" applyAlignment="1">
      <alignment vertical="top" wrapText="1"/>
    </xf>
    <xf numFmtId="0" fontId="2" fillId="4" borderId="30" xfId="0" applyFont="1" applyFill="1" applyBorder="1" applyAlignment="1">
      <alignment vertical="top" wrapText="1"/>
    </xf>
    <xf numFmtId="0" fontId="2" fillId="4" borderId="30" xfId="0" applyFont="1" applyFill="1" applyBorder="1" applyAlignment="1">
      <alignment horizontal="center" vertical="top" wrapText="1"/>
    </xf>
    <xf numFmtId="0" fontId="1" fillId="4" borderId="49" xfId="0" applyFont="1" applyFill="1" applyBorder="1" applyAlignment="1">
      <alignment vertical="top" wrapText="1"/>
    </xf>
    <xf numFmtId="0" fontId="2" fillId="4" borderId="50" xfId="0" applyFont="1" applyFill="1" applyBorder="1" applyAlignment="1">
      <alignment vertical="top" wrapText="1"/>
    </xf>
    <xf numFmtId="0" fontId="2" fillId="4" borderId="50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0" borderId="82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84" xfId="0" applyFont="1" applyBorder="1" applyAlignment="1">
      <alignment vertical="center" wrapText="1"/>
    </xf>
    <xf numFmtId="0" fontId="0" fillId="0" borderId="61" xfId="0" applyBorder="1" applyAlignment="1">
      <alignment horizontal="center"/>
    </xf>
    <xf numFmtId="0" fontId="1" fillId="2" borderId="14" xfId="0" applyFont="1" applyFill="1" applyBorder="1"/>
    <xf numFmtId="0" fontId="2" fillId="0" borderId="0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vertical="top" wrapText="1"/>
    </xf>
    <xf numFmtId="0" fontId="0" fillId="3" borderId="57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top" wrapText="1"/>
    </xf>
    <xf numFmtId="0" fontId="5" fillId="0" borderId="5" xfId="0" applyFont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1" fillId="4" borderId="53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52" xfId="0" applyFont="1" applyBorder="1" applyAlignment="1">
      <alignment horizontal="center" vertical="center" wrapText="1"/>
    </xf>
    <xf numFmtId="0" fontId="2" fillId="0" borderId="55" xfId="0" applyFont="1" applyBorder="1" applyAlignment="1">
      <alignment vertical="top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vertical="top" wrapText="1"/>
    </xf>
    <xf numFmtId="0" fontId="5" fillId="4" borderId="14" xfId="0" applyFont="1" applyFill="1" applyBorder="1" applyAlignment="1">
      <alignment horizontal="center" vertical="center" wrapText="1"/>
    </xf>
    <xf numFmtId="0" fontId="2" fillId="4" borderId="95" xfId="0" applyFont="1" applyFill="1" applyBorder="1" applyAlignment="1">
      <alignment vertical="top" wrapText="1"/>
    </xf>
    <xf numFmtId="0" fontId="2" fillId="4" borderId="13" xfId="0" applyFont="1" applyFill="1" applyBorder="1" applyAlignment="1">
      <alignment horizontal="center" vertical="top" wrapText="1"/>
    </xf>
    <xf numFmtId="0" fontId="2" fillId="4" borderId="55" xfId="0" applyFont="1" applyFill="1" applyBorder="1" applyAlignment="1">
      <alignment vertical="top" wrapText="1"/>
    </xf>
    <xf numFmtId="0" fontId="2" fillId="4" borderId="29" xfId="0" applyFont="1" applyFill="1" applyBorder="1" applyAlignment="1">
      <alignment vertical="top" wrapText="1"/>
    </xf>
    <xf numFmtId="0" fontId="2" fillId="4" borderId="45" xfId="0" applyFont="1" applyFill="1" applyBorder="1" applyAlignment="1">
      <alignment vertical="top" wrapText="1"/>
    </xf>
    <xf numFmtId="0" fontId="2" fillId="4" borderId="96" xfId="0" applyFont="1" applyFill="1" applyBorder="1" applyAlignment="1">
      <alignment horizontal="center" vertical="top" wrapText="1"/>
    </xf>
    <xf numFmtId="0" fontId="2" fillId="4" borderId="97" xfId="0" applyFont="1" applyFill="1" applyBorder="1" applyAlignment="1">
      <alignment vertical="center" wrapText="1"/>
    </xf>
    <xf numFmtId="0" fontId="2" fillId="4" borderId="97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99" xfId="0" applyFont="1" applyBorder="1" applyAlignment="1">
      <alignment vertical="top" wrapText="1"/>
    </xf>
    <xf numFmtId="0" fontId="2" fillId="0" borderId="99" xfId="0" applyFont="1" applyBorder="1" applyAlignment="1">
      <alignment horizontal="center" vertical="top" wrapText="1"/>
    </xf>
    <xf numFmtId="0" fontId="2" fillId="0" borderId="9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/>
    </xf>
    <xf numFmtId="0" fontId="2" fillId="0" borderId="75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vertical="top" wrapText="1"/>
    </xf>
    <xf numFmtId="0" fontId="2" fillId="4" borderId="14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66" xfId="0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0" fontId="0" fillId="4" borderId="0" xfId="0" applyFill="1"/>
    <xf numFmtId="0" fontId="1" fillId="4" borderId="5" xfId="0" applyFont="1" applyFill="1" applyBorder="1" applyAlignment="1">
      <alignment vertical="center" wrapText="1"/>
    </xf>
    <xf numFmtId="0" fontId="0" fillId="4" borderId="57" xfId="0" applyFill="1" applyBorder="1"/>
    <xf numFmtId="0" fontId="0" fillId="4" borderId="14" xfId="0" applyFill="1" applyBorder="1"/>
    <xf numFmtId="0" fontId="0" fillId="4" borderId="61" xfId="0" applyFill="1" applyBorder="1" applyAlignment="1">
      <alignment horizontal="center"/>
    </xf>
    <xf numFmtId="0" fontId="2" fillId="4" borderId="20" xfId="0" applyFont="1" applyFill="1" applyBorder="1" applyAlignment="1">
      <alignment horizontal="center" vertical="center" wrapText="1"/>
    </xf>
    <xf numFmtId="0" fontId="0" fillId="4" borderId="57" xfId="0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 wrapText="1"/>
    </xf>
    <xf numFmtId="0" fontId="4" fillId="4" borderId="57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0" borderId="61" xfId="0" applyFont="1" applyBorder="1" applyAlignment="1">
      <alignment horizontal="center" vertical="center"/>
    </xf>
    <xf numFmtId="0" fontId="1" fillId="4" borderId="61" xfId="0" applyFont="1" applyFill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/>
    </xf>
    <xf numFmtId="0" fontId="1" fillId="4" borderId="61" xfId="0" applyFont="1" applyFill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4" borderId="61" xfId="0" applyFont="1" applyFill="1" applyBorder="1" applyAlignment="1">
      <alignment horizontal="center"/>
    </xf>
    <xf numFmtId="0" fontId="3" fillId="0" borderId="97" xfId="0" applyFont="1" applyBorder="1" applyAlignment="1">
      <alignment horizontal="center"/>
    </xf>
    <xf numFmtId="0" fontId="3" fillId="4" borderId="97" xfId="0" applyFont="1" applyFill="1" applyBorder="1" applyAlignment="1">
      <alignment horizontal="center"/>
    </xf>
    <xf numFmtId="0" fontId="6" fillId="4" borderId="67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1" fillId="4" borderId="66" xfId="0" applyFont="1" applyFill="1" applyBorder="1" applyAlignment="1">
      <alignment horizontal="center" vertical="center" wrapText="1"/>
    </xf>
    <xf numFmtId="1" fontId="2" fillId="4" borderId="66" xfId="0" applyNumberFormat="1" applyFont="1" applyFill="1" applyBorder="1" applyAlignment="1">
      <alignment horizontal="center" vertical="center" wrapText="1"/>
    </xf>
    <xf numFmtId="1" fontId="2" fillId="4" borderId="12" xfId="0" applyNumberFormat="1" applyFont="1" applyFill="1" applyBorder="1" applyAlignment="1">
      <alignment horizontal="center" vertical="center" wrapText="1"/>
    </xf>
    <xf numFmtId="1" fontId="3" fillId="4" borderId="10" xfId="0" applyNumberFormat="1" applyFont="1" applyFill="1" applyBorder="1" applyAlignment="1">
      <alignment horizontal="center"/>
    </xf>
    <xf numFmtId="1" fontId="1" fillId="4" borderId="14" xfId="0" applyNumberFormat="1" applyFont="1" applyFill="1" applyBorder="1"/>
    <xf numFmtId="0" fontId="2" fillId="4" borderId="11" xfId="0" applyFont="1" applyFill="1" applyBorder="1" applyAlignment="1">
      <alignment vertical="top" wrapText="1"/>
    </xf>
    <xf numFmtId="0" fontId="5" fillId="4" borderId="4" xfId="0" applyFont="1" applyFill="1" applyBorder="1" applyAlignment="1">
      <alignment horizontal="center" vertical="center" wrapText="1"/>
    </xf>
    <xf numFmtId="0" fontId="3" fillId="4" borderId="93" xfId="0" applyFont="1" applyFill="1" applyBorder="1" applyAlignment="1">
      <alignment horizontal="center"/>
    </xf>
    <xf numFmtId="0" fontId="3" fillId="4" borderId="41" xfId="0" applyFont="1" applyFill="1" applyBorder="1" applyAlignment="1">
      <alignment horizontal="center"/>
    </xf>
    <xf numFmtId="0" fontId="3" fillId="4" borderId="94" xfId="0" applyFont="1" applyFill="1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88" xfId="0" applyFont="1" applyBorder="1" applyAlignment="1">
      <alignment horizontal="center"/>
    </xf>
    <xf numFmtId="0" fontId="3" fillId="0" borderId="93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9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7" xfId="0" applyBorder="1" applyAlignment="1">
      <alignment horizontal="center"/>
    </xf>
    <xf numFmtId="0" fontId="3" fillId="0" borderId="8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76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4" borderId="89" xfId="0" applyFont="1" applyFill="1" applyBorder="1" applyAlignment="1">
      <alignment horizontal="center" wrapText="1"/>
    </xf>
    <xf numFmtId="0" fontId="2" fillId="4" borderId="90" xfId="0" applyFont="1" applyFill="1" applyBorder="1" applyAlignment="1">
      <alignment horizontal="center" wrapText="1"/>
    </xf>
    <xf numFmtId="0" fontId="2" fillId="4" borderId="91" xfId="0" applyFont="1" applyFill="1" applyBorder="1" applyAlignment="1">
      <alignment horizontal="center" wrapText="1"/>
    </xf>
    <xf numFmtId="0" fontId="3" fillId="4" borderId="86" xfId="0" applyFont="1" applyFill="1" applyBorder="1" applyAlignment="1">
      <alignment horizontal="center"/>
    </xf>
    <xf numFmtId="0" fontId="3" fillId="4" borderId="69" xfId="0" applyFont="1" applyFill="1" applyBorder="1" applyAlignment="1">
      <alignment horizontal="center"/>
    </xf>
    <xf numFmtId="0" fontId="3" fillId="4" borderId="87" xfId="0" applyFont="1" applyFill="1" applyBorder="1" applyAlignment="1">
      <alignment horizontal="center"/>
    </xf>
    <xf numFmtId="0" fontId="3" fillId="4" borderId="88" xfId="0" applyFont="1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" fillId="0" borderId="92" xfId="0" applyFont="1" applyBorder="1" applyAlignment="1">
      <alignment horizontal="center" wrapText="1"/>
    </xf>
    <xf numFmtId="0" fontId="1" fillId="0" borderId="69" xfId="0" applyFont="1" applyBorder="1" applyAlignment="1">
      <alignment horizontal="center" wrapText="1"/>
    </xf>
    <xf numFmtId="0" fontId="1" fillId="0" borderId="70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4" fillId="0" borderId="10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101" xfId="0" applyFont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77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76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5" fillId="4" borderId="79" xfId="0" applyFont="1" applyFill="1" applyBorder="1" applyAlignment="1">
      <alignment horizontal="center" vertical="center" wrapText="1"/>
    </xf>
    <xf numFmtId="0" fontId="2" fillId="4" borderId="80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vertical="top" wrapText="1"/>
    </xf>
    <xf numFmtId="0" fontId="2" fillId="0" borderId="56" xfId="0" applyFont="1" applyBorder="1" applyAlignment="1">
      <alignment vertical="top" wrapText="1"/>
    </xf>
    <xf numFmtId="0" fontId="2" fillId="0" borderId="79" xfId="0" applyFont="1" applyBorder="1" applyAlignment="1">
      <alignment vertical="top" wrapText="1"/>
    </xf>
    <xf numFmtId="0" fontId="2" fillId="0" borderId="80" xfId="0" applyFont="1" applyBorder="1" applyAlignment="1">
      <alignment vertical="top" wrapText="1"/>
    </xf>
    <xf numFmtId="0" fontId="2" fillId="0" borderId="79" xfId="0" applyFont="1" applyBorder="1" applyAlignment="1">
      <alignment horizontal="center" vertical="top" wrapText="1"/>
    </xf>
    <xf numFmtId="0" fontId="2" fillId="0" borderId="8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89" xfId="0" applyFont="1" applyBorder="1" applyAlignment="1">
      <alignment horizontal="center"/>
    </xf>
    <xf numFmtId="0" fontId="3" fillId="0" borderId="90" xfId="0" applyFont="1" applyBorder="1" applyAlignment="1">
      <alignment horizontal="center"/>
    </xf>
    <xf numFmtId="0" fontId="3" fillId="0" borderId="91" xfId="0" applyFont="1" applyBorder="1" applyAlignment="1">
      <alignment horizontal="center"/>
    </xf>
    <xf numFmtId="0" fontId="0" fillId="3" borderId="63" xfId="0" applyFill="1" applyBorder="1" applyAlignment="1">
      <alignment horizontal="center"/>
    </xf>
    <xf numFmtId="0" fontId="0" fillId="3" borderId="64" xfId="0" applyFill="1" applyBorder="1" applyAlignment="1">
      <alignment horizontal="center"/>
    </xf>
    <xf numFmtId="0" fontId="0" fillId="3" borderId="65" xfId="0" applyFill="1" applyBorder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75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0" borderId="89" xfId="0" applyFont="1" applyBorder="1" applyAlignment="1">
      <alignment horizontal="center" wrapText="1"/>
    </xf>
    <xf numFmtId="0" fontId="4" fillId="0" borderId="90" xfId="0" applyFont="1" applyBorder="1" applyAlignment="1">
      <alignment horizontal="center" wrapText="1"/>
    </xf>
    <xf numFmtId="0" fontId="4" fillId="0" borderId="91" xfId="0" applyFont="1" applyBorder="1" applyAlignment="1">
      <alignment horizontal="center" wrapText="1"/>
    </xf>
    <xf numFmtId="0" fontId="0" fillId="0" borderId="5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98" xfId="0" applyBorder="1" applyAlignment="1">
      <alignment horizontal="center"/>
    </xf>
    <xf numFmtId="0" fontId="1" fillId="0" borderId="89" xfId="0" applyFont="1" applyBorder="1" applyAlignment="1">
      <alignment horizontal="center" wrapText="1"/>
    </xf>
    <xf numFmtId="0" fontId="1" fillId="0" borderId="90" xfId="0" applyFont="1" applyBorder="1" applyAlignment="1">
      <alignment horizontal="center" wrapText="1"/>
    </xf>
    <xf numFmtId="0" fontId="1" fillId="0" borderId="91" xfId="0" applyFont="1" applyBorder="1" applyAlignment="1">
      <alignment horizontal="center" wrapText="1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2" fillId="4" borderId="6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 vertical="center" wrapText="1"/>
    </xf>
    <xf numFmtId="0" fontId="2" fillId="4" borderId="66" xfId="0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top" wrapText="1"/>
    </xf>
    <xf numFmtId="0" fontId="2" fillId="4" borderId="33" xfId="0" applyFont="1" applyFill="1" applyBorder="1" applyAlignment="1">
      <alignment horizontal="center" vertical="top" wrapText="1"/>
    </xf>
    <xf numFmtId="0" fontId="2" fillId="4" borderId="53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top" wrapText="1"/>
    </xf>
    <xf numFmtId="0" fontId="2" fillId="4" borderId="3" xfId="0" applyFont="1" applyFill="1" applyBorder="1" applyAlignment="1">
      <alignment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3" fillId="4" borderId="89" xfId="0" applyFont="1" applyFill="1" applyBorder="1" applyAlignment="1">
      <alignment horizontal="center"/>
    </xf>
    <xf numFmtId="0" fontId="3" fillId="4" borderId="90" xfId="0" applyFont="1" applyFill="1" applyBorder="1" applyAlignment="1">
      <alignment horizontal="center"/>
    </xf>
    <xf numFmtId="0" fontId="3" fillId="4" borderId="91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53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vertical="top" wrapText="1"/>
    </xf>
    <xf numFmtId="0" fontId="2" fillId="4" borderId="14" xfId="0" applyFont="1" applyFill="1" applyBorder="1" applyAlignment="1">
      <alignment vertical="top" wrapText="1"/>
    </xf>
    <xf numFmtId="0" fontId="2" fillId="4" borderId="14" xfId="0" applyFont="1" applyFill="1" applyBorder="1" applyAlignment="1">
      <alignment horizontal="center" vertical="top" wrapText="1"/>
    </xf>
    <xf numFmtId="0" fontId="2" fillId="0" borderId="58" xfId="0" applyFont="1" applyBorder="1" applyAlignment="1">
      <alignment horizontal="center" vertical="center" wrapText="1"/>
    </xf>
    <xf numFmtId="0" fontId="1" fillId="4" borderId="48" xfId="0" applyFont="1" applyFill="1" applyBorder="1" applyAlignment="1">
      <alignment vertical="top" wrapText="1"/>
    </xf>
    <xf numFmtId="0" fontId="1" fillId="4" borderId="49" xfId="0" applyFont="1" applyFill="1" applyBorder="1" applyAlignment="1">
      <alignment vertical="top" wrapText="1"/>
    </xf>
    <xf numFmtId="0" fontId="2" fillId="4" borderId="52" xfId="0" applyFont="1" applyFill="1" applyBorder="1" applyAlignment="1">
      <alignment vertical="top" wrapText="1"/>
    </xf>
    <xf numFmtId="0" fontId="2" fillId="4" borderId="53" xfId="0" applyFont="1" applyFill="1" applyBorder="1" applyAlignment="1">
      <alignment vertical="top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54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vertical="top" wrapText="1"/>
    </xf>
    <xf numFmtId="0" fontId="2" fillId="4" borderId="33" xfId="0" applyFont="1" applyFill="1" applyBorder="1" applyAlignment="1">
      <alignment vertical="top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3" fillId="4" borderId="58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71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1" fontId="2" fillId="4" borderId="2" xfId="0" applyNumberFormat="1" applyFont="1" applyFill="1" applyBorder="1" applyAlignment="1">
      <alignment horizontal="center" vertical="center" wrapText="1"/>
    </xf>
    <xf numFmtId="1" fontId="2" fillId="4" borderId="3" xfId="0" applyNumberFormat="1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vertical="top" wrapText="1"/>
    </xf>
    <xf numFmtId="0" fontId="2" fillId="4" borderId="11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vertical="top" wrapText="1"/>
    </xf>
    <xf numFmtId="0" fontId="2" fillId="4" borderId="75" xfId="0" applyFont="1" applyFill="1" applyBorder="1" applyAlignment="1">
      <alignment vertical="top" wrapText="1"/>
    </xf>
    <xf numFmtId="0" fontId="2" fillId="4" borderId="28" xfId="0" applyFont="1" applyFill="1" applyBorder="1" applyAlignment="1">
      <alignment vertical="top" wrapText="1"/>
    </xf>
    <xf numFmtId="0" fontId="2" fillId="4" borderId="56" xfId="0" applyFont="1" applyFill="1" applyBorder="1" applyAlignment="1">
      <alignment vertical="top" wrapText="1"/>
    </xf>
    <xf numFmtId="0" fontId="2" fillId="4" borderId="80" xfId="0" applyFont="1" applyFill="1" applyBorder="1" applyAlignment="1">
      <alignment horizontal="center" vertical="top" wrapText="1"/>
    </xf>
    <xf numFmtId="0" fontId="2" fillId="4" borderId="24" xfId="0" applyFont="1" applyFill="1" applyBorder="1" applyAlignment="1">
      <alignment horizontal="center" vertical="top" wrapText="1"/>
    </xf>
    <xf numFmtId="0" fontId="2" fillId="4" borderId="49" xfId="0" applyFont="1" applyFill="1" applyBorder="1" applyAlignment="1">
      <alignment horizontal="center" vertical="top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vertical="top" wrapText="1"/>
    </xf>
    <xf numFmtId="0" fontId="2" fillId="4" borderId="43" xfId="0" applyFont="1" applyFill="1" applyBorder="1" applyAlignment="1">
      <alignment vertical="top" wrapText="1"/>
    </xf>
    <xf numFmtId="0" fontId="2" fillId="4" borderId="31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29" xfId="0" applyFont="1" applyFill="1" applyBorder="1" applyAlignment="1">
      <alignment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79" xfId="0" applyFont="1" applyFill="1" applyBorder="1" applyAlignment="1">
      <alignment horizontal="center" vertical="top" wrapText="1"/>
    </xf>
    <xf numFmtId="0" fontId="2" fillId="4" borderId="48" xfId="0" applyFont="1" applyFill="1" applyBorder="1" applyAlignment="1">
      <alignment horizontal="center" vertical="top" wrapText="1"/>
    </xf>
    <xf numFmtId="0" fontId="2" fillId="4" borderId="47" xfId="0" applyFont="1" applyFill="1" applyBorder="1" applyAlignment="1">
      <alignment horizontal="center" vertical="top" wrapText="1"/>
    </xf>
    <xf numFmtId="0" fontId="2" fillId="4" borderId="57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59" xfId="0" applyFont="1" applyFill="1" applyBorder="1" applyAlignment="1">
      <alignment horizontal="center"/>
    </xf>
    <xf numFmtId="0" fontId="3" fillId="4" borderId="73" xfId="0" applyFont="1" applyFill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4" borderId="72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9"/>
  <sheetViews>
    <sheetView tabSelected="1" topLeftCell="A213" zoomScale="80" zoomScaleNormal="80" workbookViewId="0">
      <selection activeCell="A90" sqref="A90:M90"/>
    </sheetView>
  </sheetViews>
  <sheetFormatPr defaultRowHeight="15" x14ac:dyDescent="0.25"/>
  <cols>
    <col min="2" max="2" width="88" customWidth="1"/>
    <col min="3" max="3" width="46.42578125" customWidth="1"/>
    <col min="4" max="4" width="15.85546875" customWidth="1"/>
    <col min="5" max="5" width="14.5703125" customWidth="1"/>
    <col min="6" max="6" width="13.42578125" customWidth="1"/>
    <col min="7" max="7" width="13" customWidth="1"/>
    <col min="8" max="8" width="13.28515625" customWidth="1"/>
    <col min="9" max="9" width="12.140625" customWidth="1"/>
    <col min="10" max="10" width="11.140625" style="153" customWidth="1"/>
    <col min="11" max="11" width="10.42578125" customWidth="1"/>
    <col min="12" max="12" width="11.140625" customWidth="1"/>
    <col min="13" max="13" width="12.140625" customWidth="1"/>
  </cols>
  <sheetData>
    <row r="1" spans="1:14" ht="15.75" x14ac:dyDescent="0.25">
      <c r="A1" s="250" t="s">
        <v>192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4" ht="15.75" thickBot="1" x14ac:dyDescent="0.3"/>
    <row r="3" spans="1:14" ht="52.5" customHeight="1" thickBot="1" x14ac:dyDescent="0.3">
      <c r="A3" s="392" t="s">
        <v>0</v>
      </c>
      <c r="B3" s="394" t="s">
        <v>1</v>
      </c>
      <c r="C3" s="394" t="s">
        <v>5</v>
      </c>
      <c r="D3" s="394" t="s">
        <v>6</v>
      </c>
      <c r="E3" s="394" t="s">
        <v>2</v>
      </c>
      <c r="F3" s="396" t="s">
        <v>3</v>
      </c>
      <c r="G3" s="397" t="s">
        <v>4</v>
      </c>
      <c r="H3" s="398"/>
      <c r="I3" s="398"/>
      <c r="J3" s="398"/>
      <c r="K3" s="398"/>
      <c r="L3" s="398"/>
      <c r="M3" s="399"/>
      <c r="N3" s="6"/>
    </row>
    <row r="4" spans="1:14" ht="66" customHeight="1" thickBot="1" x14ac:dyDescent="0.3">
      <c r="A4" s="393"/>
      <c r="B4" s="395"/>
      <c r="C4" s="395"/>
      <c r="D4" s="395"/>
      <c r="E4" s="395"/>
      <c r="F4" s="395"/>
      <c r="G4" s="2">
        <v>2020</v>
      </c>
      <c r="H4" s="2">
        <v>2021</v>
      </c>
      <c r="I4" s="2">
        <v>2022</v>
      </c>
      <c r="J4" s="154">
        <v>2023</v>
      </c>
      <c r="K4" s="3">
        <v>2024</v>
      </c>
      <c r="L4" s="3">
        <v>2025</v>
      </c>
      <c r="M4" s="2">
        <v>2026</v>
      </c>
      <c r="N4" s="1"/>
    </row>
    <row r="5" spans="1:14" ht="16.5" thickBot="1" x14ac:dyDescent="0.3">
      <c r="A5" s="7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41">
        <v>10</v>
      </c>
      <c r="K5" s="9">
        <v>11</v>
      </c>
      <c r="L5" s="9">
        <v>12</v>
      </c>
      <c r="M5" s="8">
        <v>13</v>
      </c>
      <c r="N5" s="1"/>
    </row>
    <row r="6" spans="1:14" ht="15.75" thickBot="1" x14ac:dyDescent="0.3">
      <c r="A6" s="385" t="s">
        <v>7</v>
      </c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7"/>
    </row>
    <row r="7" spans="1:14" ht="33.75" customHeight="1" thickBot="1" x14ac:dyDescent="0.3">
      <c r="A7" s="55">
        <v>1</v>
      </c>
      <c r="B7" s="56" t="s">
        <v>8</v>
      </c>
      <c r="C7" s="57" t="s">
        <v>9</v>
      </c>
      <c r="D7" s="58" t="s">
        <v>10</v>
      </c>
      <c r="E7" s="58" t="s">
        <v>11</v>
      </c>
      <c r="F7" s="37">
        <f>SUM(G7:M7)</f>
        <v>15400</v>
      </c>
      <c r="G7" s="36">
        <v>2200</v>
      </c>
      <c r="H7" s="36">
        <v>2200</v>
      </c>
      <c r="I7" s="36">
        <v>2200</v>
      </c>
      <c r="J7" s="36">
        <v>2200</v>
      </c>
      <c r="K7" s="39">
        <v>2200</v>
      </c>
      <c r="L7" s="39">
        <v>2200</v>
      </c>
      <c r="M7" s="36">
        <v>2200</v>
      </c>
    </row>
    <row r="8" spans="1:14" ht="36.75" customHeight="1" thickBot="1" x14ac:dyDescent="0.3">
      <c r="A8" s="55">
        <v>2</v>
      </c>
      <c r="B8" s="56" t="s">
        <v>12</v>
      </c>
      <c r="C8" s="57" t="s">
        <v>9</v>
      </c>
      <c r="D8" s="59" t="s">
        <v>13</v>
      </c>
      <c r="E8" s="60" t="s">
        <v>11</v>
      </c>
      <c r="F8" s="38">
        <f>SUM(G8:M8)</f>
        <v>49140</v>
      </c>
      <c r="G8" s="36">
        <v>6680</v>
      </c>
      <c r="H8" s="36">
        <v>6960</v>
      </c>
      <c r="I8" s="36">
        <v>6960</v>
      </c>
      <c r="J8" s="36">
        <v>7660</v>
      </c>
      <c r="K8" s="39">
        <v>6960</v>
      </c>
      <c r="L8" s="39">
        <v>6960</v>
      </c>
      <c r="M8" s="36">
        <v>6960</v>
      </c>
    </row>
    <row r="9" spans="1:14" ht="36.75" customHeight="1" thickBot="1" x14ac:dyDescent="0.3">
      <c r="A9" s="55">
        <v>3</v>
      </c>
      <c r="B9" s="56" t="s">
        <v>14</v>
      </c>
      <c r="C9" s="57" t="s">
        <v>9</v>
      </c>
      <c r="D9" s="61" t="s">
        <v>15</v>
      </c>
      <c r="E9" s="57" t="s">
        <v>11</v>
      </c>
      <c r="F9" s="36" t="s">
        <v>16</v>
      </c>
      <c r="G9" s="36" t="s">
        <v>16</v>
      </c>
      <c r="H9" s="36" t="s">
        <v>16</v>
      </c>
      <c r="I9" s="36" t="s">
        <v>16</v>
      </c>
      <c r="J9" s="36" t="s">
        <v>16</v>
      </c>
      <c r="K9" s="39" t="s">
        <v>16</v>
      </c>
      <c r="L9" s="39" t="s">
        <v>16</v>
      </c>
      <c r="M9" s="36" t="s">
        <v>16</v>
      </c>
    </row>
    <row r="10" spans="1:14" ht="38.25" customHeight="1" thickBot="1" x14ac:dyDescent="0.3">
      <c r="A10" s="62">
        <v>4</v>
      </c>
      <c r="B10" s="63" t="s">
        <v>17</v>
      </c>
      <c r="C10" s="64" t="s">
        <v>9</v>
      </c>
      <c r="D10" s="64" t="s">
        <v>18</v>
      </c>
      <c r="E10" s="64" t="s">
        <v>11</v>
      </c>
      <c r="F10" s="41">
        <f>SUM(G10:M10)</f>
        <v>14000</v>
      </c>
      <c r="G10" s="41">
        <v>2000</v>
      </c>
      <c r="H10" s="41">
        <v>2000</v>
      </c>
      <c r="I10" s="41">
        <v>2000</v>
      </c>
      <c r="J10" s="41">
        <v>2000</v>
      </c>
      <c r="K10" s="42">
        <v>2000</v>
      </c>
      <c r="L10" s="42">
        <v>2000</v>
      </c>
      <c r="M10" s="41">
        <v>2000</v>
      </c>
    </row>
    <row r="11" spans="1:14" ht="16.5" thickBot="1" x14ac:dyDescent="0.3">
      <c r="A11" s="308" t="s">
        <v>78</v>
      </c>
      <c r="B11" s="308"/>
      <c r="C11" s="308"/>
      <c r="D11" s="308"/>
      <c r="E11" s="308"/>
      <c r="F11" s="43">
        <f>SUM(F7:F10)</f>
        <v>78540</v>
      </c>
      <c r="G11" s="43">
        <f t="shared" ref="G11:M11" si="0">SUM(G7:G10)</f>
        <v>10880</v>
      </c>
      <c r="H11" s="43">
        <f t="shared" si="0"/>
        <v>11160</v>
      </c>
      <c r="I11" s="43">
        <f t="shared" si="0"/>
        <v>11160</v>
      </c>
      <c r="J11" s="151">
        <f t="shared" si="0"/>
        <v>11860</v>
      </c>
      <c r="K11" s="43">
        <f t="shared" si="0"/>
        <v>11160</v>
      </c>
      <c r="L11" s="43">
        <f t="shared" si="0"/>
        <v>11160</v>
      </c>
      <c r="M11" s="43">
        <f t="shared" si="0"/>
        <v>11160</v>
      </c>
    </row>
    <row r="12" spans="1:14" ht="15.75" thickBot="1" x14ac:dyDescent="0.3">
      <c r="A12" s="388" t="s">
        <v>19</v>
      </c>
      <c r="B12" s="389"/>
      <c r="C12" s="389"/>
      <c r="D12" s="389"/>
      <c r="E12" s="389"/>
      <c r="F12" s="390"/>
      <c r="G12" s="390"/>
      <c r="H12" s="390"/>
      <c r="I12" s="390"/>
      <c r="J12" s="390"/>
      <c r="K12" s="390"/>
      <c r="L12" s="390"/>
      <c r="M12" s="391"/>
    </row>
    <row r="13" spans="1:14" ht="39.75" customHeight="1" thickBot="1" x14ac:dyDescent="0.3">
      <c r="A13" s="55"/>
      <c r="B13" s="56" t="s">
        <v>20</v>
      </c>
      <c r="C13" s="57" t="s">
        <v>21</v>
      </c>
      <c r="D13" s="57" t="s">
        <v>22</v>
      </c>
      <c r="E13" s="57" t="s">
        <v>11</v>
      </c>
      <c r="F13" s="36">
        <f>SUM(G13:M13)</f>
        <v>8000</v>
      </c>
      <c r="G13" s="36">
        <v>2000</v>
      </c>
      <c r="H13" s="36" t="s">
        <v>16</v>
      </c>
      <c r="I13" s="36">
        <v>2000</v>
      </c>
      <c r="J13" s="150" t="s">
        <v>16</v>
      </c>
      <c r="K13" s="39">
        <v>2000</v>
      </c>
      <c r="L13" s="39" t="s">
        <v>16</v>
      </c>
      <c r="M13" s="36">
        <v>2000</v>
      </c>
    </row>
    <row r="14" spans="1:14" ht="39.75" customHeight="1" thickBot="1" x14ac:dyDescent="0.3">
      <c r="A14" s="92"/>
      <c r="B14" s="63" t="s">
        <v>194</v>
      </c>
      <c r="C14" s="64" t="s">
        <v>21</v>
      </c>
      <c r="D14" s="64" t="s">
        <v>22</v>
      </c>
      <c r="E14" s="64" t="s">
        <v>11</v>
      </c>
      <c r="F14" s="95" t="s">
        <v>195</v>
      </c>
      <c r="G14" s="95" t="s">
        <v>195</v>
      </c>
      <c r="H14" s="95" t="s">
        <v>195</v>
      </c>
      <c r="I14" s="95" t="s">
        <v>195</v>
      </c>
      <c r="J14" s="96" t="s">
        <v>195</v>
      </c>
      <c r="K14" s="96" t="s">
        <v>195</v>
      </c>
      <c r="L14" s="96" t="s">
        <v>195</v>
      </c>
      <c r="M14" s="95" t="s">
        <v>195</v>
      </c>
    </row>
    <row r="15" spans="1:14" ht="33" customHeight="1" x14ac:dyDescent="0.25">
      <c r="A15" s="319"/>
      <c r="B15" s="319" t="s">
        <v>24</v>
      </c>
      <c r="C15" s="321" t="s">
        <v>23</v>
      </c>
      <c r="D15" s="65" t="s">
        <v>25</v>
      </c>
      <c r="E15" s="321" t="s">
        <v>11</v>
      </c>
      <c r="F15" s="235">
        <f>SUM(G15:M16)</f>
        <v>28000</v>
      </c>
      <c r="G15" s="235">
        <v>4000</v>
      </c>
      <c r="H15" s="235">
        <v>4000</v>
      </c>
      <c r="I15" s="235">
        <v>4000</v>
      </c>
      <c r="J15" s="326">
        <v>4000</v>
      </c>
      <c r="K15" s="350">
        <v>4000</v>
      </c>
      <c r="L15" s="350">
        <v>4000</v>
      </c>
      <c r="M15" s="351">
        <v>4000</v>
      </c>
    </row>
    <row r="16" spans="1:14" ht="16.5" thickBot="1" x14ac:dyDescent="0.3">
      <c r="A16" s="320"/>
      <c r="B16" s="320"/>
      <c r="C16" s="322"/>
      <c r="D16" s="64" t="s">
        <v>22</v>
      </c>
      <c r="E16" s="322"/>
      <c r="F16" s="236"/>
      <c r="G16" s="236"/>
      <c r="H16" s="236"/>
      <c r="I16" s="236"/>
      <c r="J16" s="327"/>
      <c r="K16" s="358"/>
      <c r="L16" s="358"/>
      <c r="M16" s="359"/>
    </row>
    <row r="17" spans="1:13" ht="39.75" customHeight="1" thickBot="1" x14ac:dyDescent="0.3">
      <c r="A17" s="66"/>
      <c r="B17" s="67" t="s">
        <v>26</v>
      </c>
      <c r="C17" s="65" t="s">
        <v>23</v>
      </c>
      <c r="D17" s="65" t="s">
        <v>27</v>
      </c>
      <c r="E17" s="65" t="s">
        <v>11</v>
      </c>
      <c r="F17" s="41">
        <f>SUM(G17:M17)</f>
        <v>14000</v>
      </c>
      <c r="G17" s="41">
        <v>2000</v>
      </c>
      <c r="H17" s="41">
        <v>2000</v>
      </c>
      <c r="I17" s="41">
        <v>2000</v>
      </c>
      <c r="J17" s="146">
        <v>2000</v>
      </c>
      <c r="K17" s="51">
        <v>2000</v>
      </c>
      <c r="L17" s="51">
        <v>2000</v>
      </c>
      <c r="M17" s="41">
        <v>2000</v>
      </c>
    </row>
    <row r="18" spans="1:13" ht="16.5" thickBot="1" x14ac:dyDescent="0.3">
      <c r="A18" s="313" t="s">
        <v>78</v>
      </c>
      <c r="B18" s="314"/>
      <c r="C18" s="314"/>
      <c r="D18" s="314"/>
      <c r="E18" s="314"/>
      <c r="F18" s="45">
        <f t="shared" ref="F18:M18" si="1">SUM(F13:F17)</f>
        <v>50000</v>
      </c>
      <c r="G18" s="45">
        <f t="shared" si="1"/>
        <v>8000</v>
      </c>
      <c r="H18" s="45">
        <f t="shared" si="1"/>
        <v>6000</v>
      </c>
      <c r="I18" s="45">
        <f t="shared" si="1"/>
        <v>8000</v>
      </c>
      <c r="J18" s="152">
        <f t="shared" si="1"/>
        <v>6000</v>
      </c>
      <c r="K18" s="45">
        <f t="shared" si="1"/>
        <v>8000</v>
      </c>
      <c r="L18" s="45">
        <f t="shared" si="1"/>
        <v>6000</v>
      </c>
      <c r="M18" s="45">
        <f t="shared" si="1"/>
        <v>8000</v>
      </c>
    </row>
    <row r="19" spans="1:13" ht="15.75" thickBot="1" x14ac:dyDescent="0.3">
      <c r="A19" s="400" t="s">
        <v>28</v>
      </c>
      <c r="B19" s="390"/>
      <c r="C19" s="390"/>
      <c r="D19" s="390"/>
      <c r="E19" s="390"/>
      <c r="F19" s="390"/>
      <c r="G19" s="390"/>
      <c r="H19" s="390"/>
      <c r="I19" s="390"/>
      <c r="J19" s="390"/>
      <c r="K19" s="390"/>
      <c r="L19" s="390"/>
      <c r="M19" s="391"/>
    </row>
    <row r="20" spans="1:13" ht="18" customHeight="1" x14ac:dyDescent="0.25">
      <c r="A20" s="319"/>
      <c r="B20" s="68" t="s">
        <v>29</v>
      </c>
      <c r="C20" s="321" t="s">
        <v>9</v>
      </c>
      <c r="D20" s="321" t="s">
        <v>31</v>
      </c>
      <c r="E20" s="321" t="s">
        <v>11</v>
      </c>
      <c r="F20" s="235">
        <f>SUM(G20:M21)</f>
        <v>8000</v>
      </c>
      <c r="G20" s="235">
        <v>1000</v>
      </c>
      <c r="H20" s="235">
        <v>1000</v>
      </c>
      <c r="I20" s="235">
        <v>1000</v>
      </c>
      <c r="J20" s="235">
        <v>2000</v>
      </c>
      <c r="K20" s="326">
        <v>1000</v>
      </c>
      <c r="L20" s="350">
        <v>1000</v>
      </c>
      <c r="M20" s="351">
        <v>1000</v>
      </c>
    </row>
    <row r="21" spans="1:13" ht="23.25" customHeight="1" thickBot="1" x14ac:dyDescent="0.3">
      <c r="A21" s="320"/>
      <c r="B21" s="63" t="s">
        <v>30</v>
      </c>
      <c r="C21" s="322"/>
      <c r="D21" s="322"/>
      <c r="E21" s="322"/>
      <c r="F21" s="236"/>
      <c r="G21" s="236"/>
      <c r="H21" s="236"/>
      <c r="I21" s="236"/>
      <c r="J21" s="236"/>
      <c r="K21" s="327"/>
      <c r="L21" s="358"/>
      <c r="M21" s="359"/>
    </row>
    <row r="22" spans="1:13" ht="20.25" customHeight="1" x14ac:dyDescent="0.25">
      <c r="A22" s="319"/>
      <c r="B22" s="319" t="s">
        <v>32</v>
      </c>
      <c r="C22" s="321" t="s">
        <v>9</v>
      </c>
      <c r="D22" s="65" t="s">
        <v>33</v>
      </c>
      <c r="E22" s="321" t="s">
        <v>11</v>
      </c>
      <c r="F22" s="235">
        <f>SUM(G22:M23)</f>
        <v>8100</v>
      </c>
      <c r="G22" s="235" t="s">
        <v>16</v>
      </c>
      <c r="H22" s="235">
        <v>1700</v>
      </c>
      <c r="I22" s="235">
        <v>1700</v>
      </c>
      <c r="J22" s="235">
        <v>3000</v>
      </c>
      <c r="K22" s="326">
        <v>1700</v>
      </c>
      <c r="L22" s="350" t="s">
        <v>16</v>
      </c>
      <c r="M22" s="351" t="s">
        <v>16</v>
      </c>
    </row>
    <row r="23" spans="1:13" ht="16.5" thickBot="1" x14ac:dyDescent="0.3">
      <c r="A23" s="320"/>
      <c r="B23" s="320"/>
      <c r="C23" s="322"/>
      <c r="D23" s="64" t="s">
        <v>34</v>
      </c>
      <c r="E23" s="322"/>
      <c r="F23" s="236"/>
      <c r="G23" s="236"/>
      <c r="H23" s="236"/>
      <c r="I23" s="236"/>
      <c r="J23" s="236"/>
      <c r="K23" s="327"/>
      <c r="L23" s="358"/>
      <c r="M23" s="359"/>
    </row>
    <row r="24" spans="1:13" ht="15.75" customHeight="1" x14ac:dyDescent="0.25">
      <c r="A24" s="319"/>
      <c r="B24" s="67" t="s">
        <v>35</v>
      </c>
      <c r="C24" s="321" t="s">
        <v>9</v>
      </c>
      <c r="D24" s="321" t="s">
        <v>37</v>
      </c>
      <c r="E24" s="321" t="s">
        <v>11</v>
      </c>
      <c r="F24" s="235">
        <f>SUM(G24:M25)</f>
        <v>1800</v>
      </c>
      <c r="G24" s="235" t="s">
        <v>16</v>
      </c>
      <c r="H24" s="235" t="s">
        <v>16</v>
      </c>
      <c r="I24" s="235">
        <v>1800</v>
      </c>
      <c r="J24" s="235" t="s">
        <v>16</v>
      </c>
      <c r="K24" s="326" t="s">
        <v>16</v>
      </c>
      <c r="L24" s="350" t="s">
        <v>16</v>
      </c>
      <c r="M24" s="351" t="s">
        <v>16</v>
      </c>
    </row>
    <row r="25" spans="1:13" ht="21" customHeight="1" thickBot="1" x14ac:dyDescent="0.3">
      <c r="A25" s="320"/>
      <c r="B25" s="63" t="s">
        <v>36</v>
      </c>
      <c r="C25" s="322"/>
      <c r="D25" s="322"/>
      <c r="E25" s="322"/>
      <c r="F25" s="236"/>
      <c r="G25" s="236"/>
      <c r="H25" s="236"/>
      <c r="I25" s="236"/>
      <c r="J25" s="236"/>
      <c r="K25" s="327"/>
      <c r="L25" s="358"/>
      <c r="M25" s="359"/>
    </row>
    <row r="26" spans="1:13" ht="39" customHeight="1" thickBot="1" x14ac:dyDescent="0.3">
      <c r="A26" s="105"/>
      <c r="B26" s="63" t="s">
        <v>223</v>
      </c>
      <c r="C26" s="64" t="s">
        <v>9</v>
      </c>
      <c r="D26" s="64" t="s">
        <v>224</v>
      </c>
      <c r="E26" s="64" t="s">
        <v>11</v>
      </c>
      <c r="F26" s="40">
        <v>53600</v>
      </c>
      <c r="G26" s="95" t="s">
        <v>195</v>
      </c>
      <c r="H26" s="40">
        <v>53600</v>
      </c>
      <c r="I26" s="95" t="s">
        <v>195</v>
      </c>
      <c r="J26" s="95" t="s">
        <v>195</v>
      </c>
      <c r="K26" s="96" t="s">
        <v>195</v>
      </c>
      <c r="L26" s="96" t="s">
        <v>195</v>
      </c>
      <c r="M26" s="95" t="s">
        <v>195</v>
      </c>
    </row>
    <row r="27" spans="1:13" ht="34.5" customHeight="1" thickBot="1" x14ac:dyDescent="0.3">
      <c r="A27" s="62"/>
      <c r="B27" s="63" t="s">
        <v>196</v>
      </c>
      <c r="C27" s="64" t="s">
        <v>9</v>
      </c>
      <c r="D27" s="64" t="s">
        <v>37</v>
      </c>
      <c r="E27" s="64" t="s">
        <v>11</v>
      </c>
      <c r="F27" s="40">
        <f>SUM(G27:M27)</f>
        <v>9000</v>
      </c>
      <c r="G27" s="40">
        <v>1000</v>
      </c>
      <c r="H27" s="40">
        <v>1000</v>
      </c>
      <c r="I27" s="40">
        <v>1000</v>
      </c>
      <c r="J27" s="143">
        <v>3000</v>
      </c>
      <c r="K27" s="44">
        <v>1000</v>
      </c>
      <c r="L27" s="44">
        <v>1000</v>
      </c>
      <c r="M27" s="40">
        <v>1000</v>
      </c>
    </row>
    <row r="28" spans="1:13" ht="37.5" customHeight="1" thickBot="1" x14ac:dyDescent="0.3">
      <c r="A28" s="62"/>
      <c r="B28" s="63" t="s">
        <v>38</v>
      </c>
      <c r="C28" s="64" t="s">
        <v>9</v>
      </c>
      <c r="D28" s="64" t="s">
        <v>39</v>
      </c>
      <c r="E28" s="64" t="s">
        <v>11</v>
      </c>
      <c r="F28" s="40">
        <f>SUM(G28:M28)</f>
        <v>9050</v>
      </c>
      <c r="G28" s="40" t="s">
        <v>16</v>
      </c>
      <c r="H28" s="40">
        <v>9050</v>
      </c>
      <c r="I28" s="40" t="s">
        <v>16</v>
      </c>
      <c r="J28" s="143" t="s">
        <v>16</v>
      </c>
      <c r="K28" s="44" t="s">
        <v>16</v>
      </c>
      <c r="L28" s="44" t="s">
        <v>16</v>
      </c>
      <c r="M28" s="40" t="s">
        <v>16</v>
      </c>
    </row>
    <row r="29" spans="1:13" ht="18" customHeight="1" x14ac:dyDescent="0.25">
      <c r="A29" s="319"/>
      <c r="B29" s="319" t="s">
        <v>40</v>
      </c>
      <c r="C29" s="321" t="s">
        <v>9</v>
      </c>
      <c r="D29" s="321" t="s">
        <v>41</v>
      </c>
      <c r="E29" s="321" t="s">
        <v>11</v>
      </c>
      <c r="F29" s="235">
        <f>SUM(G29:M30)</f>
        <v>17000</v>
      </c>
      <c r="G29" s="235">
        <v>2000</v>
      </c>
      <c r="H29" s="235">
        <v>2000</v>
      </c>
      <c r="I29" s="235">
        <v>2000</v>
      </c>
      <c r="J29" s="235">
        <v>5000</v>
      </c>
      <c r="K29" s="326">
        <v>2000</v>
      </c>
      <c r="L29" s="350">
        <v>2000</v>
      </c>
      <c r="M29" s="351">
        <v>2000</v>
      </c>
    </row>
    <row r="30" spans="1:13" ht="15.75" thickBot="1" x14ac:dyDescent="0.3">
      <c r="A30" s="320"/>
      <c r="B30" s="320"/>
      <c r="C30" s="322"/>
      <c r="D30" s="322"/>
      <c r="E30" s="322"/>
      <c r="F30" s="236"/>
      <c r="G30" s="236"/>
      <c r="H30" s="236"/>
      <c r="I30" s="236"/>
      <c r="J30" s="236"/>
      <c r="K30" s="327"/>
      <c r="L30" s="358"/>
      <c r="M30" s="359"/>
    </row>
    <row r="31" spans="1:13" ht="40.5" customHeight="1" thickBot="1" x14ac:dyDescent="0.3">
      <c r="A31" s="319"/>
      <c r="B31" s="319" t="s">
        <v>42</v>
      </c>
      <c r="C31" s="321" t="s">
        <v>9</v>
      </c>
      <c r="D31" s="321" t="s">
        <v>31</v>
      </c>
      <c r="E31" s="321" t="s">
        <v>11</v>
      </c>
      <c r="F31" s="235" t="s">
        <v>16</v>
      </c>
      <c r="G31" s="235" t="s">
        <v>16</v>
      </c>
      <c r="H31" s="235" t="s">
        <v>16</v>
      </c>
      <c r="I31" s="235" t="s">
        <v>16</v>
      </c>
      <c r="J31" s="235" t="s">
        <v>16</v>
      </c>
      <c r="K31" s="326" t="s">
        <v>16</v>
      </c>
      <c r="L31" s="350" t="s">
        <v>16</v>
      </c>
      <c r="M31" s="351" t="s">
        <v>16</v>
      </c>
    </row>
    <row r="32" spans="1:13" ht="30.75" hidden="1" customHeight="1" thickBot="1" x14ac:dyDescent="0.3">
      <c r="A32" s="364"/>
      <c r="B32" s="364"/>
      <c r="C32" s="365"/>
      <c r="D32" s="365"/>
      <c r="E32" s="365"/>
      <c r="F32" s="268"/>
      <c r="G32" s="268"/>
      <c r="H32" s="268"/>
      <c r="I32" s="268"/>
      <c r="J32" s="268"/>
      <c r="K32" s="349"/>
      <c r="L32" s="336"/>
      <c r="M32" s="331"/>
    </row>
    <row r="33" spans="1:13" ht="15.75" customHeight="1" thickBot="1" x14ac:dyDescent="0.3">
      <c r="A33" s="310" t="s">
        <v>78</v>
      </c>
      <c r="B33" s="311"/>
      <c r="C33" s="311"/>
      <c r="D33" s="311"/>
      <c r="E33" s="312"/>
      <c r="F33" s="45">
        <f>SUM(F20:F32)</f>
        <v>106550</v>
      </c>
      <c r="G33" s="45">
        <f t="shared" ref="G33:M33" si="2">SUM(G20:G32)</f>
        <v>4000</v>
      </c>
      <c r="H33" s="45">
        <f t="shared" si="2"/>
        <v>68350</v>
      </c>
      <c r="I33" s="45">
        <f t="shared" si="2"/>
        <v>7500</v>
      </c>
      <c r="J33" s="152">
        <f>SUM(J20:J32)</f>
        <v>13000</v>
      </c>
      <c r="K33" s="45">
        <f t="shared" si="2"/>
        <v>5700</v>
      </c>
      <c r="L33" s="45">
        <f t="shared" si="2"/>
        <v>4000</v>
      </c>
      <c r="M33" s="45">
        <f t="shared" si="2"/>
        <v>4000</v>
      </c>
    </row>
    <row r="34" spans="1:13" ht="15.75" thickBot="1" x14ac:dyDescent="0.3">
      <c r="A34" s="323" t="s">
        <v>44</v>
      </c>
      <c r="B34" s="324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5"/>
    </row>
    <row r="35" spans="1:13" ht="20.25" customHeight="1" x14ac:dyDescent="0.25">
      <c r="A35" s="319"/>
      <c r="B35" s="68" t="s">
        <v>197</v>
      </c>
      <c r="C35" s="321" t="s">
        <v>9</v>
      </c>
      <c r="D35" s="321" t="s">
        <v>45</v>
      </c>
      <c r="E35" s="321" t="s">
        <v>11</v>
      </c>
      <c r="F35" s="235">
        <f>SUM(G35:M36)</f>
        <v>19320</v>
      </c>
      <c r="G35" s="235">
        <v>2760</v>
      </c>
      <c r="H35" s="235">
        <v>2760</v>
      </c>
      <c r="I35" s="235">
        <v>2760</v>
      </c>
      <c r="J35" s="235">
        <v>2760</v>
      </c>
      <c r="K35" s="326">
        <v>2760</v>
      </c>
      <c r="L35" s="350">
        <v>2760</v>
      </c>
      <c r="M35" s="351">
        <v>2760</v>
      </c>
    </row>
    <row r="36" spans="1:13" ht="16.5" thickBot="1" x14ac:dyDescent="0.3">
      <c r="A36" s="320"/>
      <c r="B36" s="63"/>
      <c r="C36" s="322"/>
      <c r="D36" s="322"/>
      <c r="E36" s="322"/>
      <c r="F36" s="236"/>
      <c r="G36" s="236"/>
      <c r="H36" s="236"/>
      <c r="I36" s="236"/>
      <c r="J36" s="236"/>
      <c r="K36" s="327"/>
      <c r="L36" s="358"/>
      <c r="M36" s="359"/>
    </row>
    <row r="37" spans="1:13" ht="39" customHeight="1" thickBot="1" x14ac:dyDescent="0.3">
      <c r="A37" s="62"/>
      <c r="B37" s="63" t="s">
        <v>46</v>
      </c>
      <c r="C37" s="64" t="s">
        <v>9</v>
      </c>
      <c r="D37" s="64" t="s">
        <v>47</v>
      </c>
      <c r="E37" s="64" t="s">
        <v>11</v>
      </c>
      <c r="F37" s="40">
        <f>SUM(G37:M37)</f>
        <v>18000</v>
      </c>
      <c r="G37" s="40">
        <v>2500</v>
      </c>
      <c r="H37" s="40">
        <v>2500</v>
      </c>
      <c r="I37" s="40">
        <v>2500</v>
      </c>
      <c r="J37" s="143">
        <v>3000</v>
      </c>
      <c r="K37" s="44">
        <v>2500</v>
      </c>
      <c r="L37" s="44">
        <v>2500</v>
      </c>
      <c r="M37" s="40">
        <v>2500</v>
      </c>
    </row>
    <row r="38" spans="1:13" ht="39" customHeight="1" thickBot="1" x14ac:dyDescent="0.3">
      <c r="A38" s="105"/>
      <c r="B38" s="63" t="s">
        <v>226</v>
      </c>
      <c r="C38" s="64" t="s">
        <v>9</v>
      </c>
      <c r="D38" s="64" t="s">
        <v>22</v>
      </c>
      <c r="E38" s="64" t="s">
        <v>11</v>
      </c>
      <c r="F38" s="40">
        <v>58154.6</v>
      </c>
      <c r="G38" s="95" t="s">
        <v>195</v>
      </c>
      <c r="H38" s="40">
        <v>58154.6</v>
      </c>
      <c r="I38" s="95" t="s">
        <v>195</v>
      </c>
      <c r="J38" s="95" t="s">
        <v>195</v>
      </c>
      <c r="K38" s="96" t="s">
        <v>195</v>
      </c>
      <c r="L38" s="96" t="s">
        <v>195</v>
      </c>
      <c r="M38" s="95" t="s">
        <v>195</v>
      </c>
    </row>
    <row r="39" spans="1:13" ht="40.5" customHeight="1" thickBot="1" x14ac:dyDescent="0.3">
      <c r="A39" s="62"/>
      <c r="B39" s="63" t="s">
        <v>48</v>
      </c>
      <c r="C39" s="64" t="s">
        <v>9</v>
      </c>
      <c r="D39" s="64" t="s">
        <v>49</v>
      </c>
      <c r="E39" s="64" t="s">
        <v>11</v>
      </c>
      <c r="F39" s="40">
        <f>SUM(G39:M39)</f>
        <v>15000</v>
      </c>
      <c r="G39" s="40">
        <v>2000</v>
      </c>
      <c r="H39" s="40">
        <v>2000</v>
      </c>
      <c r="I39" s="40">
        <v>2000</v>
      </c>
      <c r="J39" s="143">
        <v>3000</v>
      </c>
      <c r="K39" s="44">
        <v>2000</v>
      </c>
      <c r="L39" s="44">
        <v>2000</v>
      </c>
      <c r="M39" s="40">
        <v>2000</v>
      </c>
    </row>
    <row r="40" spans="1:13" ht="24.75" customHeight="1" x14ac:dyDescent="0.25">
      <c r="A40" s="319"/>
      <c r="B40" s="319" t="s">
        <v>50</v>
      </c>
      <c r="C40" s="321" t="s">
        <v>9</v>
      </c>
      <c r="D40" s="65" t="s">
        <v>51</v>
      </c>
      <c r="E40" s="321" t="s">
        <v>11</v>
      </c>
      <c r="F40" s="235">
        <f>SUM(G40:M41)</f>
        <v>8000</v>
      </c>
      <c r="G40" s="235">
        <v>1000</v>
      </c>
      <c r="H40" s="235">
        <v>1000</v>
      </c>
      <c r="I40" s="235">
        <v>1000</v>
      </c>
      <c r="J40" s="235">
        <v>2000</v>
      </c>
      <c r="K40" s="326">
        <v>1000</v>
      </c>
      <c r="L40" s="350">
        <v>1000</v>
      </c>
      <c r="M40" s="351">
        <v>1000</v>
      </c>
    </row>
    <row r="41" spans="1:13" ht="16.5" thickBot="1" x14ac:dyDescent="0.3">
      <c r="A41" s="320"/>
      <c r="B41" s="320"/>
      <c r="C41" s="322"/>
      <c r="D41" s="64" t="s">
        <v>52</v>
      </c>
      <c r="E41" s="322"/>
      <c r="F41" s="236"/>
      <c r="G41" s="236"/>
      <c r="H41" s="236"/>
      <c r="I41" s="236"/>
      <c r="J41" s="236"/>
      <c r="K41" s="327"/>
      <c r="L41" s="358"/>
      <c r="M41" s="359"/>
    </row>
    <row r="42" spans="1:13" ht="18" customHeight="1" x14ac:dyDescent="0.25">
      <c r="A42" s="319"/>
      <c r="B42" s="67" t="s">
        <v>53</v>
      </c>
      <c r="C42" s="65" t="s">
        <v>55</v>
      </c>
      <c r="D42" s="321" t="s">
        <v>57</v>
      </c>
      <c r="E42" s="321" t="s">
        <v>11</v>
      </c>
      <c r="F42" s="235">
        <f>SUM(G42:M44)</f>
        <v>21700</v>
      </c>
      <c r="G42" s="235">
        <v>3100</v>
      </c>
      <c r="H42" s="235">
        <v>3100</v>
      </c>
      <c r="I42" s="235">
        <v>3100</v>
      </c>
      <c r="J42" s="235">
        <v>3100</v>
      </c>
      <c r="K42" s="326">
        <v>3100</v>
      </c>
      <c r="L42" s="350">
        <v>3100</v>
      </c>
      <c r="M42" s="351">
        <v>3100</v>
      </c>
    </row>
    <row r="43" spans="1:13" ht="20.25" customHeight="1" x14ac:dyDescent="0.25">
      <c r="A43" s="364"/>
      <c r="B43" s="67" t="s">
        <v>54</v>
      </c>
      <c r="C43" s="65" t="s">
        <v>56</v>
      </c>
      <c r="D43" s="365"/>
      <c r="E43" s="365"/>
      <c r="F43" s="268"/>
      <c r="G43" s="268"/>
      <c r="H43" s="268"/>
      <c r="I43" s="268"/>
      <c r="J43" s="268"/>
      <c r="K43" s="349"/>
      <c r="L43" s="336"/>
      <c r="M43" s="331"/>
    </row>
    <row r="44" spans="1:13" ht="4.5" customHeight="1" thickBot="1" x14ac:dyDescent="0.3">
      <c r="A44" s="320"/>
      <c r="B44" s="63"/>
      <c r="C44" s="46"/>
      <c r="D44" s="322"/>
      <c r="E44" s="322"/>
      <c r="F44" s="236"/>
      <c r="G44" s="236"/>
      <c r="H44" s="236"/>
      <c r="I44" s="236"/>
      <c r="J44" s="236"/>
      <c r="K44" s="327"/>
      <c r="L44" s="358"/>
      <c r="M44" s="359"/>
    </row>
    <row r="45" spans="1:13" ht="39.75" customHeight="1" thickBot="1" x14ac:dyDescent="0.3">
      <c r="A45" s="62"/>
      <c r="B45" s="63" t="s">
        <v>58</v>
      </c>
      <c r="C45" s="64" t="s">
        <v>9</v>
      </c>
      <c r="D45" s="64" t="s">
        <v>59</v>
      </c>
      <c r="E45" s="64" t="s">
        <v>11</v>
      </c>
      <c r="F45" s="40">
        <f>SUM(G45:M45)</f>
        <v>40000</v>
      </c>
      <c r="G45" s="40">
        <v>5000</v>
      </c>
      <c r="H45" s="40">
        <v>5000</v>
      </c>
      <c r="I45" s="40">
        <v>5000</v>
      </c>
      <c r="J45" s="143">
        <v>10000</v>
      </c>
      <c r="K45" s="44">
        <v>5000</v>
      </c>
      <c r="L45" s="44">
        <v>5000</v>
      </c>
      <c r="M45" s="40">
        <v>5000</v>
      </c>
    </row>
    <row r="46" spans="1:13" ht="48.75" customHeight="1" thickBot="1" x14ac:dyDescent="0.3">
      <c r="A46" s="62"/>
      <c r="B46" s="63" t="s">
        <v>60</v>
      </c>
      <c r="C46" s="64" t="s">
        <v>9</v>
      </c>
      <c r="D46" s="64" t="s">
        <v>61</v>
      </c>
      <c r="E46" s="64" t="s">
        <v>11</v>
      </c>
      <c r="F46" s="40">
        <f>SUM(G46:M46)</f>
        <v>31590</v>
      </c>
      <c r="G46" s="40">
        <v>1100</v>
      </c>
      <c r="H46" s="40">
        <v>23090</v>
      </c>
      <c r="I46" s="40">
        <v>1100</v>
      </c>
      <c r="J46" s="143">
        <v>3000</v>
      </c>
      <c r="K46" s="44">
        <v>1100</v>
      </c>
      <c r="L46" s="44">
        <v>1100</v>
      </c>
      <c r="M46" s="40">
        <v>1100</v>
      </c>
    </row>
    <row r="47" spans="1:13" ht="16.5" thickBot="1" x14ac:dyDescent="0.3">
      <c r="A47" s="308" t="s">
        <v>78</v>
      </c>
      <c r="B47" s="308"/>
      <c r="C47" s="308"/>
      <c r="D47" s="308"/>
      <c r="E47" s="309"/>
      <c r="F47" s="43">
        <f t="shared" ref="F47:M47" si="3">SUM(F35:F46)</f>
        <v>211764.6</v>
      </c>
      <c r="G47" s="43">
        <f t="shared" si="3"/>
        <v>17460</v>
      </c>
      <c r="H47" s="43">
        <f t="shared" si="3"/>
        <v>97604.6</v>
      </c>
      <c r="I47" s="43">
        <f t="shared" si="3"/>
        <v>17460</v>
      </c>
      <c r="J47" s="151">
        <f t="shared" si="3"/>
        <v>26860</v>
      </c>
      <c r="K47" s="43">
        <f t="shared" si="3"/>
        <v>17460</v>
      </c>
      <c r="L47" s="43">
        <f t="shared" si="3"/>
        <v>17460</v>
      </c>
      <c r="M47" s="43">
        <f t="shared" si="3"/>
        <v>17460</v>
      </c>
    </row>
    <row r="48" spans="1:13" ht="15.75" thickBot="1" x14ac:dyDescent="0.3">
      <c r="A48" s="183" t="s">
        <v>62</v>
      </c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5"/>
    </row>
    <row r="49" spans="1:13" ht="23.25" customHeight="1" x14ac:dyDescent="0.25">
      <c r="A49" s="319"/>
      <c r="B49" s="319" t="s">
        <v>63</v>
      </c>
      <c r="C49" s="69" t="s">
        <v>55</v>
      </c>
      <c r="D49" s="69" t="s">
        <v>25</v>
      </c>
      <c r="E49" s="321" t="s">
        <v>11</v>
      </c>
      <c r="F49" s="235">
        <f>SUM(G49:M50)</f>
        <v>18600</v>
      </c>
      <c r="G49" s="235">
        <v>2600</v>
      </c>
      <c r="H49" s="235">
        <v>2600</v>
      </c>
      <c r="I49" s="235">
        <v>2600</v>
      </c>
      <c r="J49" s="235">
        <v>3000</v>
      </c>
      <c r="K49" s="326">
        <v>2600</v>
      </c>
      <c r="L49" s="350">
        <v>2600</v>
      </c>
      <c r="M49" s="351">
        <v>2600</v>
      </c>
    </row>
    <row r="50" spans="1:13" ht="20.25" customHeight="1" thickBot="1" x14ac:dyDescent="0.3">
      <c r="A50" s="320"/>
      <c r="B50" s="320"/>
      <c r="C50" s="64" t="s">
        <v>64</v>
      </c>
      <c r="D50" s="64" t="s">
        <v>65</v>
      </c>
      <c r="E50" s="322"/>
      <c r="F50" s="236"/>
      <c r="G50" s="236"/>
      <c r="H50" s="236"/>
      <c r="I50" s="236"/>
      <c r="J50" s="236"/>
      <c r="K50" s="327"/>
      <c r="L50" s="358"/>
      <c r="M50" s="359"/>
    </row>
    <row r="51" spans="1:13" ht="27" customHeight="1" x14ac:dyDescent="0.25">
      <c r="A51" s="319"/>
      <c r="B51" s="319" t="s">
        <v>67</v>
      </c>
      <c r="C51" s="321" t="s">
        <v>9</v>
      </c>
      <c r="D51" s="65" t="s">
        <v>68</v>
      </c>
      <c r="E51" s="321" t="s">
        <v>11</v>
      </c>
      <c r="F51" s="235">
        <f>SUM(G51:M52)</f>
        <v>7000</v>
      </c>
      <c r="G51" s="235">
        <v>1000</v>
      </c>
      <c r="H51" s="235">
        <v>1000</v>
      </c>
      <c r="I51" s="235">
        <v>1000</v>
      </c>
      <c r="J51" s="235">
        <v>1000</v>
      </c>
      <c r="K51" s="326">
        <v>1000</v>
      </c>
      <c r="L51" s="350">
        <v>1000</v>
      </c>
      <c r="M51" s="351">
        <v>1000</v>
      </c>
    </row>
    <row r="52" spans="1:13" ht="16.5" thickBot="1" x14ac:dyDescent="0.3">
      <c r="A52" s="320"/>
      <c r="B52" s="320"/>
      <c r="C52" s="322"/>
      <c r="D52" s="64" t="s">
        <v>69</v>
      </c>
      <c r="E52" s="322"/>
      <c r="F52" s="236"/>
      <c r="G52" s="236"/>
      <c r="H52" s="236"/>
      <c r="I52" s="236"/>
      <c r="J52" s="236"/>
      <c r="K52" s="327"/>
      <c r="L52" s="358"/>
      <c r="M52" s="359"/>
    </row>
    <row r="53" spans="1:13" ht="37.5" customHeight="1" thickBot="1" x14ac:dyDescent="0.3">
      <c r="A53" s="62"/>
      <c r="B53" s="63" t="s">
        <v>70</v>
      </c>
      <c r="C53" s="64" t="s">
        <v>9</v>
      </c>
      <c r="D53" s="64" t="s">
        <v>71</v>
      </c>
      <c r="E53" s="64" t="s">
        <v>11</v>
      </c>
      <c r="F53" s="40">
        <f>SUM(G53:M53)</f>
        <v>20000</v>
      </c>
      <c r="G53" s="40">
        <v>2500</v>
      </c>
      <c r="H53" s="40">
        <v>2500</v>
      </c>
      <c r="I53" s="40">
        <v>2500</v>
      </c>
      <c r="J53" s="143">
        <v>5000</v>
      </c>
      <c r="K53" s="44">
        <v>2500</v>
      </c>
      <c r="L53" s="44">
        <v>2500</v>
      </c>
      <c r="M53" s="40">
        <v>2500</v>
      </c>
    </row>
    <row r="54" spans="1:13" ht="15.75" customHeight="1" x14ac:dyDescent="0.25">
      <c r="A54" s="319"/>
      <c r="B54" s="319" t="s">
        <v>72</v>
      </c>
      <c r="C54" s="65" t="s">
        <v>9</v>
      </c>
      <c r="D54" s="321" t="s">
        <v>74</v>
      </c>
      <c r="E54" s="321" t="s">
        <v>11</v>
      </c>
      <c r="F54" s="235">
        <f>SUM(G54:M55)</f>
        <v>17200</v>
      </c>
      <c r="G54" s="235">
        <v>2200</v>
      </c>
      <c r="H54" s="235">
        <v>2200</v>
      </c>
      <c r="I54" s="235">
        <v>2200</v>
      </c>
      <c r="J54" s="235">
        <v>4000</v>
      </c>
      <c r="K54" s="326">
        <v>2200</v>
      </c>
      <c r="L54" s="350">
        <v>2200</v>
      </c>
      <c r="M54" s="351">
        <v>2200</v>
      </c>
    </row>
    <row r="55" spans="1:13" ht="30" customHeight="1" thickBot="1" x14ac:dyDescent="0.3">
      <c r="A55" s="320"/>
      <c r="B55" s="320"/>
      <c r="C55" s="64" t="s">
        <v>73</v>
      </c>
      <c r="D55" s="322"/>
      <c r="E55" s="322"/>
      <c r="F55" s="236"/>
      <c r="G55" s="236"/>
      <c r="H55" s="236"/>
      <c r="I55" s="236"/>
      <c r="J55" s="236"/>
      <c r="K55" s="327"/>
      <c r="L55" s="358"/>
      <c r="M55" s="359"/>
    </row>
    <row r="56" spans="1:13" ht="32.25" customHeight="1" thickBot="1" x14ac:dyDescent="0.3">
      <c r="A56" s="62"/>
      <c r="B56" s="63" t="s">
        <v>75</v>
      </c>
      <c r="C56" s="64" t="s">
        <v>9</v>
      </c>
      <c r="D56" s="64" t="s">
        <v>31</v>
      </c>
      <c r="E56" s="64" t="s">
        <v>11</v>
      </c>
      <c r="F56" s="40">
        <f>SUM(G56:M56)</f>
        <v>63000</v>
      </c>
      <c r="G56" s="40">
        <v>9000</v>
      </c>
      <c r="H56" s="40">
        <v>9000</v>
      </c>
      <c r="I56" s="40">
        <v>9000</v>
      </c>
      <c r="J56" s="143">
        <v>9000</v>
      </c>
      <c r="K56" s="44">
        <v>9000</v>
      </c>
      <c r="L56" s="44">
        <v>9000</v>
      </c>
      <c r="M56" s="40">
        <v>9000</v>
      </c>
    </row>
    <row r="57" spans="1:13" ht="33.75" customHeight="1" thickBot="1" x14ac:dyDescent="0.3">
      <c r="A57" s="62"/>
      <c r="B57" s="63" t="s">
        <v>76</v>
      </c>
      <c r="C57" s="64" t="s">
        <v>9</v>
      </c>
      <c r="D57" s="64" t="s">
        <v>31</v>
      </c>
      <c r="E57" s="64" t="s">
        <v>11</v>
      </c>
      <c r="F57" s="40">
        <f>SUM(G57:M57)</f>
        <v>10500</v>
      </c>
      <c r="G57" s="40">
        <v>1500</v>
      </c>
      <c r="H57" s="40">
        <v>1500</v>
      </c>
      <c r="I57" s="40">
        <v>1500</v>
      </c>
      <c r="J57" s="143">
        <v>1500</v>
      </c>
      <c r="K57" s="44">
        <v>1500</v>
      </c>
      <c r="L57" s="44">
        <v>1500</v>
      </c>
      <c r="M57" s="40">
        <v>1500</v>
      </c>
    </row>
    <row r="58" spans="1:13" ht="18" customHeight="1" x14ac:dyDescent="0.25">
      <c r="A58" s="319"/>
      <c r="B58" s="319" t="s">
        <v>77</v>
      </c>
      <c r="C58" s="65" t="s">
        <v>55</v>
      </c>
      <c r="D58" s="321" t="s">
        <v>31</v>
      </c>
      <c r="E58" s="321" t="s">
        <v>11</v>
      </c>
      <c r="F58" s="235">
        <f>SUM(G58:M60)</f>
        <v>19200</v>
      </c>
      <c r="G58" s="235">
        <v>2700</v>
      </c>
      <c r="H58" s="235">
        <v>2700</v>
      </c>
      <c r="I58" s="235">
        <v>2700</v>
      </c>
      <c r="J58" s="235">
        <v>3000</v>
      </c>
      <c r="K58" s="326">
        <v>2700</v>
      </c>
      <c r="L58" s="350">
        <v>2700</v>
      </c>
      <c r="M58" s="351">
        <v>2700</v>
      </c>
    </row>
    <row r="59" spans="1:13" ht="12.75" customHeight="1" x14ac:dyDescent="0.25">
      <c r="A59" s="364"/>
      <c r="B59" s="364"/>
      <c r="C59" s="65" t="s">
        <v>64</v>
      </c>
      <c r="D59" s="365"/>
      <c r="E59" s="365"/>
      <c r="F59" s="268"/>
      <c r="G59" s="268"/>
      <c r="H59" s="268"/>
      <c r="I59" s="268"/>
      <c r="J59" s="268"/>
      <c r="K59" s="349"/>
      <c r="L59" s="336"/>
      <c r="M59" s="331"/>
    </row>
    <row r="60" spans="1:13" ht="6" customHeight="1" thickBot="1" x14ac:dyDescent="0.3">
      <c r="A60" s="320"/>
      <c r="B60" s="320"/>
      <c r="C60" s="64"/>
      <c r="D60" s="322"/>
      <c r="E60" s="322"/>
      <c r="F60" s="236"/>
      <c r="G60" s="236"/>
      <c r="H60" s="236"/>
      <c r="I60" s="236"/>
      <c r="J60" s="236"/>
      <c r="K60" s="327"/>
      <c r="L60" s="358"/>
      <c r="M60" s="359"/>
    </row>
    <row r="61" spans="1:13" x14ac:dyDescent="0.25">
      <c r="A61" s="220" t="s">
        <v>78</v>
      </c>
      <c r="B61" s="221"/>
      <c r="C61" s="221"/>
      <c r="D61" s="221"/>
      <c r="E61" s="222"/>
      <c r="F61" s="94">
        <f t="shared" ref="F61:M61" si="4">SUM(F49:F60)</f>
        <v>155500</v>
      </c>
      <c r="G61" s="94">
        <f t="shared" si="4"/>
        <v>21500</v>
      </c>
      <c r="H61" s="94">
        <f t="shared" si="4"/>
        <v>21500</v>
      </c>
      <c r="I61" s="94">
        <f t="shared" si="4"/>
        <v>21500</v>
      </c>
      <c r="J61" s="94">
        <f t="shared" si="4"/>
        <v>26500</v>
      </c>
      <c r="K61" s="94">
        <f t="shared" si="4"/>
        <v>21500</v>
      </c>
      <c r="L61" s="94">
        <f t="shared" si="4"/>
        <v>21500</v>
      </c>
      <c r="M61" s="94">
        <f t="shared" si="4"/>
        <v>21500</v>
      </c>
    </row>
    <row r="62" spans="1:13" ht="15.75" thickBot="1" x14ac:dyDescent="0.3">
      <c r="A62" s="216" t="s">
        <v>79</v>
      </c>
      <c r="B62" s="217"/>
      <c r="C62" s="217"/>
      <c r="D62" s="217"/>
      <c r="E62" s="217"/>
      <c r="F62" s="218"/>
      <c r="G62" s="218"/>
      <c r="H62" s="218"/>
      <c r="I62" s="218"/>
      <c r="J62" s="218"/>
      <c r="K62" s="218"/>
      <c r="L62" s="218"/>
      <c r="M62" s="219"/>
    </row>
    <row r="63" spans="1:13" ht="24" customHeight="1" x14ac:dyDescent="0.25">
      <c r="A63" s="366"/>
      <c r="B63" s="124" t="s">
        <v>80</v>
      </c>
      <c r="C63" s="381" t="s">
        <v>9</v>
      </c>
      <c r="D63" s="381" t="s">
        <v>82</v>
      </c>
      <c r="E63" s="382" t="s">
        <v>11</v>
      </c>
      <c r="F63" s="373">
        <v>39000</v>
      </c>
      <c r="G63" s="235">
        <v>3000</v>
      </c>
      <c r="H63" s="235">
        <v>6000</v>
      </c>
      <c r="I63" s="235">
        <v>6000</v>
      </c>
      <c r="J63" s="235">
        <v>6000</v>
      </c>
      <c r="K63" s="326">
        <v>6000</v>
      </c>
      <c r="L63" s="350">
        <v>6000</v>
      </c>
      <c r="M63" s="351">
        <v>6000</v>
      </c>
    </row>
    <row r="64" spans="1:13" ht="16.5" thickBot="1" x14ac:dyDescent="0.3">
      <c r="A64" s="367"/>
      <c r="B64" s="125" t="s">
        <v>81</v>
      </c>
      <c r="C64" s="322"/>
      <c r="D64" s="322"/>
      <c r="E64" s="380"/>
      <c r="F64" s="374"/>
      <c r="G64" s="236"/>
      <c r="H64" s="236"/>
      <c r="I64" s="236"/>
      <c r="J64" s="236"/>
      <c r="K64" s="327"/>
      <c r="L64" s="358"/>
      <c r="M64" s="359"/>
    </row>
    <row r="65" spans="1:14" ht="16.5" customHeight="1" x14ac:dyDescent="0.25">
      <c r="A65" s="366"/>
      <c r="B65" s="368" t="s">
        <v>83</v>
      </c>
      <c r="C65" s="321" t="s">
        <v>9</v>
      </c>
      <c r="D65" s="65" t="s">
        <v>51</v>
      </c>
      <c r="E65" s="371" t="s">
        <v>11</v>
      </c>
      <c r="F65" s="373">
        <f>SUM(G65:M66)</f>
        <v>79800</v>
      </c>
      <c r="G65" s="235">
        <v>3000</v>
      </c>
      <c r="H65" s="235">
        <v>12360</v>
      </c>
      <c r="I65" s="235">
        <v>12360</v>
      </c>
      <c r="J65" s="235">
        <v>15000</v>
      </c>
      <c r="K65" s="326">
        <v>12360</v>
      </c>
      <c r="L65" s="350">
        <v>12360</v>
      </c>
      <c r="M65" s="351">
        <v>12360</v>
      </c>
    </row>
    <row r="66" spans="1:14" ht="16.5" thickBot="1" x14ac:dyDescent="0.3">
      <c r="A66" s="367"/>
      <c r="B66" s="379"/>
      <c r="C66" s="365"/>
      <c r="D66" s="65" t="s">
        <v>37</v>
      </c>
      <c r="E66" s="380"/>
      <c r="F66" s="374"/>
      <c r="G66" s="236"/>
      <c r="H66" s="236"/>
      <c r="I66" s="236"/>
      <c r="J66" s="236"/>
      <c r="K66" s="327"/>
      <c r="L66" s="358"/>
      <c r="M66" s="359"/>
    </row>
    <row r="67" spans="1:14" ht="31.5" x14ac:dyDescent="0.25">
      <c r="A67" s="122"/>
      <c r="B67" s="126" t="s">
        <v>225</v>
      </c>
      <c r="C67" s="383" t="s">
        <v>9</v>
      </c>
      <c r="D67" s="383" t="s">
        <v>116</v>
      </c>
      <c r="E67" s="123" t="s">
        <v>11</v>
      </c>
      <c r="F67" s="41">
        <v>15000</v>
      </c>
      <c r="G67" s="113" t="s">
        <v>195</v>
      </c>
      <c r="H67" s="104">
        <v>15000</v>
      </c>
      <c r="I67" s="113" t="s">
        <v>195</v>
      </c>
      <c r="J67" s="113">
        <v>15000</v>
      </c>
      <c r="K67" s="114" t="s">
        <v>195</v>
      </c>
      <c r="L67" s="115" t="s">
        <v>195</v>
      </c>
      <c r="M67" s="116" t="s">
        <v>195</v>
      </c>
    </row>
    <row r="68" spans="1:14" ht="16.5" thickBot="1" x14ac:dyDescent="0.3">
      <c r="A68" s="122"/>
      <c r="B68" s="126"/>
      <c r="C68" s="384"/>
      <c r="D68" s="384"/>
      <c r="E68" s="123"/>
      <c r="F68" s="41"/>
      <c r="G68" s="104"/>
      <c r="H68" s="104"/>
      <c r="I68" s="104"/>
      <c r="J68" s="141"/>
      <c r="K68" s="102"/>
      <c r="L68" s="103"/>
      <c r="M68" s="101"/>
    </row>
    <row r="69" spans="1:14" ht="16.5" customHeight="1" x14ac:dyDescent="0.25">
      <c r="A69" s="366"/>
      <c r="B69" s="375" t="s">
        <v>84</v>
      </c>
      <c r="C69" s="339" t="s">
        <v>9</v>
      </c>
      <c r="D69" s="383" t="s">
        <v>25</v>
      </c>
      <c r="E69" s="377" t="s">
        <v>11</v>
      </c>
      <c r="F69" s="373">
        <f>SUM(G69:M70)</f>
        <v>248848</v>
      </c>
      <c r="G69" s="235">
        <v>48000</v>
      </c>
      <c r="H69" s="235">
        <v>104848</v>
      </c>
      <c r="I69" s="235">
        <v>48000</v>
      </c>
      <c r="J69" s="235">
        <f>-  O68</f>
        <v>0</v>
      </c>
      <c r="K69" s="326">
        <v>48000</v>
      </c>
      <c r="L69" s="350" t="s">
        <v>16</v>
      </c>
      <c r="M69" s="351" t="s">
        <v>16</v>
      </c>
    </row>
    <row r="70" spans="1:14" ht="16.5" customHeight="1" thickBot="1" x14ac:dyDescent="0.3">
      <c r="A70" s="367"/>
      <c r="B70" s="376"/>
      <c r="C70" s="339"/>
      <c r="D70" s="384"/>
      <c r="E70" s="378"/>
      <c r="F70" s="374"/>
      <c r="G70" s="236"/>
      <c r="H70" s="236"/>
      <c r="I70" s="236"/>
      <c r="J70" s="236"/>
      <c r="K70" s="327"/>
      <c r="L70" s="358"/>
      <c r="M70" s="359"/>
    </row>
    <row r="71" spans="1:14" ht="13.5" customHeight="1" x14ac:dyDescent="0.25">
      <c r="A71" s="366"/>
      <c r="B71" s="368" t="s">
        <v>85</v>
      </c>
      <c r="C71" s="365" t="s">
        <v>9</v>
      </c>
      <c r="D71" s="65" t="s">
        <v>25</v>
      </c>
      <c r="E71" s="371" t="s">
        <v>11</v>
      </c>
      <c r="F71" s="373" t="s">
        <v>16</v>
      </c>
      <c r="G71" s="235" t="s">
        <v>16</v>
      </c>
      <c r="H71" s="235" t="s">
        <v>16</v>
      </c>
      <c r="I71" s="235" t="s">
        <v>16</v>
      </c>
      <c r="J71" s="235" t="s">
        <v>16</v>
      </c>
      <c r="K71" s="326" t="s">
        <v>16</v>
      </c>
      <c r="L71" s="350" t="s">
        <v>16</v>
      </c>
      <c r="M71" s="351" t="s">
        <v>16</v>
      </c>
    </row>
    <row r="72" spans="1:14" ht="21" customHeight="1" thickBot="1" x14ac:dyDescent="0.3">
      <c r="A72" s="367"/>
      <c r="B72" s="369"/>
      <c r="C72" s="370"/>
      <c r="D72" s="127" t="s">
        <v>74</v>
      </c>
      <c r="E72" s="372"/>
      <c r="F72" s="374"/>
      <c r="G72" s="236"/>
      <c r="H72" s="236"/>
      <c r="I72" s="236"/>
      <c r="J72" s="236"/>
      <c r="K72" s="327"/>
      <c r="L72" s="358"/>
      <c r="M72" s="359"/>
    </row>
    <row r="73" spans="1:14" ht="22.5" customHeight="1" x14ac:dyDescent="0.25">
      <c r="A73" s="319"/>
      <c r="B73" s="364" t="s">
        <v>198</v>
      </c>
      <c r="C73" s="365" t="s">
        <v>9</v>
      </c>
      <c r="D73" s="65" t="s">
        <v>86</v>
      </c>
      <c r="E73" s="365" t="s">
        <v>11</v>
      </c>
      <c r="F73" s="235">
        <f>SUM(G73:M74)</f>
        <v>9500</v>
      </c>
      <c r="G73" s="235">
        <v>3000</v>
      </c>
      <c r="H73" s="235">
        <v>1000</v>
      </c>
      <c r="I73" s="235">
        <v>1000</v>
      </c>
      <c r="J73" s="235">
        <v>1500</v>
      </c>
      <c r="K73" s="326">
        <v>1000</v>
      </c>
      <c r="L73" s="350">
        <v>1000</v>
      </c>
      <c r="M73" s="351">
        <v>1000</v>
      </c>
    </row>
    <row r="74" spans="1:14" ht="16.5" thickBot="1" x14ac:dyDescent="0.3">
      <c r="A74" s="320"/>
      <c r="B74" s="320"/>
      <c r="C74" s="322"/>
      <c r="D74" s="64" t="s">
        <v>43</v>
      </c>
      <c r="E74" s="322"/>
      <c r="F74" s="236"/>
      <c r="G74" s="236"/>
      <c r="H74" s="236"/>
      <c r="I74" s="236"/>
      <c r="J74" s="236"/>
      <c r="K74" s="327"/>
      <c r="L74" s="358"/>
      <c r="M74" s="359"/>
    </row>
    <row r="75" spans="1:14" ht="30" customHeight="1" x14ac:dyDescent="0.25">
      <c r="A75" s="319"/>
      <c r="B75" s="319" t="s">
        <v>199</v>
      </c>
      <c r="C75" s="321" t="s">
        <v>87</v>
      </c>
      <c r="D75" s="65" t="s">
        <v>51</v>
      </c>
      <c r="E75" s="321" t="s">
        <v>11</v>
      </c>
      <c r="F75" s="235">
        <f>SUM(G75:M76)</f>
        <v>15000</v>
      </c>
      <c r="G75" s="235">
        <v>2000</v>
      </c>
      <c r="H75" s="235">
        <v>2000</v>
      </c>
      <c r="I75" s="235">
        <v>2000</v>
      </c>
      <c r="J75" s="235">
        <v>3000</v>
      </c>
      <c r="K75" s="326">
        <v>2000</v>
      </c>
      <c r="L75" s="350">
        <v>2000</v>
      </c>
      <c r="M75" s="351">
        <v>2000</v>
      </c>
    </row>
    <row r="76" spans="1:14" ht="16.5" thickBot="1" x14ac:dyDescent="0.3">
      <c r="A76" s="320"/>
      <c r="B76" s="320"/>
      <c r="C76" s="322"/>
      <c r="D76" s="64" t="s">
        <v>66</v>
      </c>
      <c r="E76" s="322"/>
      <c r="F76" s="268"/>
      <c r="G76" s="268"/>
      <c r="H76" s="268"/>
      <c r="I76" s="268"/>
      <c r="J76" s="268"/>
      <c r="K76" s="349"/>
      <c r="L76" s="336"/>
      <c r="M76" s="331"/>
    </row>
    <row r="77" spans="1:14" ht="16.5" thickBot="1" x14ac:dyDescent="0.3">
      <c r="A77" s="308" t="s">
        <v>78</v>
      </c>
      <c r="B77" s="308"/>
      <c r="C77" s="308"/>
      <c r="D77" s="308"/>
      <c r="E77" s="309"/>
      <c r="F77" s="43">
        <f t="shared" ref="F77:M77" si="5">SUM(F63:F75)</f>
        <v>407148</v>
      </c>
      <c r="G77" s="43">
        <f t="shared" si="5"/>
        <v>59000</v>
      </c>
      <c r="H77" s="43">
        <f t="shared" si="5"/>
        <v>141208</v>
      </c>
      <c r="I77" s="43">
        <f t="shared" si="5"/>
        <v>69360</v>
      </c>
      <c r="J77" s="151">
        <f t="shared" si="5"/>
        <v>40500</v>
      </c>
      <c r="K77" s="43">
        <f t="shared" si="5"/>
        <v>69360</v>
      </c>
      <c r="L77" s="43">
        <f t="shared" si="5"/>
        <v>21360</v>
      </c>
      <c r="M77" s="43">
        <f t="shared" si="5"/>
        <v>21360</v>
      </c>
    </row>
    <row r="78" spans="1:14" x14ac:dyDescent="0.25">
      <c r="A78" s="352" t="s">
        <v>88</v>
      </c>
      <c r="B78" s="353"/>
      <c r="C78" s="353"/>
      <c r="D78" s="353"/>
      <c r="E78" s="353"/>
      <c r="F78" s="353"/>
      <c r="G78" s="353"/>
      <c r="H78" s="353"/>
      <c r="I78" s="353"/>
      <c r="J78" s="353"/>
      <c r="K78" s="353"/>
      <c r="L78" s="353"/>
      <c r="M78" s="354"/>
    </row>
    <row r="79" spans="1:14" ht="33.75" customHeight="1" x14ac:dyDescent="0.25">
      <c r="A79" s="402"/>
      <c r="B79" s="181" t="s">
        <v>228</v>
      </c>
      <c r="C79" s="181" t="s">
        <v>9</v>
      </c>
      <c r="D79" s="181" t="s">
        <v>31</v>
      </c>
      <c r="E79" s="181" t="s">
        <v>11</v>
      </c>
      <c r="F79" s="402"/>
      <c r="G79" s="402"/>
      <c r="H79" s="402"/>
      <c r="I79" s="402">
        <v>1318206.72</v>
      </c>
      <c r="J79" s="402"/>
      <c r="K79" s="402"/>
      <c r="L79" s="402"/>
      <c r="M79" s="402"/>
    </row>
    <row r="80" spans="1:14" ht="24" customHeight="1" x14ac:dyDescent="0.25">
      <c r="A80" s="364"/>
      <c r="B80" s="364" t="s">
        <v>89</v>
      </c>
      <c r="C80" s="365" t="s">
        <v>9</v>
      </c>
      <c r="D80" s="65" t="s">
        <v>51</v>
      </c>
      <c r="E80" s="365" t="s">
        <v>11</v>
      </c>
      <c r="F80" s="268">
        <f>SUM(G80:M81)</f>
        <v>15500</v>
      </c>
      <c r="G80" s="268">
        <v>2000</v>
      </c>
      <c r="H80" s="268">
        <v>2000</v>
      </c>
      <c r="I80" s="268">
        <v>2000</v>
      </c>
      <c r="J80" s="268">
        <v>3500</v>
      </c>
      <c r="K80" s="349">
        <v>2000</v>
      </c>
      <c r="L80" s="333">
        <v>2000</v>
      </c>
      <c r="M80" s="401">
        <v>2000</v>
      </c>
      <c r="N80" s="24"/>
    </row>
    <row r="81" spans="1:14" ht="16.5" thickBot="1" x14ac:dyDescent="0.3">
      <c r="A81" s="320"/>
      <c r="B81" s="320"/>
      <c r="C81" s="322"/>
      <c r="D81" s="64" t="s">
        <v>66</v>
      </c>
      <c r="E81" s="322"/>
      <c r="F81" s="236"/>
      <c r="G81" s="236"/>
      <c r="H81" s="236"/>
      <c r="I81" s="236"/>
      <c r="J81" s="236"/>
      <c r="K81" s="327"/>
      <c r="L81" s="363"/>
      <c r="M81" s="328"/>
      <c r="N81" s="24"/>
    </row>
    <row r="82" spans="1:14" ht="21" customHeight="1" x14ac:dyDescent="0.25">
      <c r="A82" s="319"/>
      <c r="B82" s="319" t="s">
        <v>90</v>
      </c>
      <c r="C82" s="321" t="s">
        <v>9</v>
      </c>
      <c r="D82" s="65" t="s">
        <v>25</v>
      </c>
      <c r="E82" s="321" t="s">
        <v>11</v>
      </c>
      <c r="F82" s="235">
        <f>SUM(G82:M83)</f>
        <v>14900</v>
      </c>
      <c r="G82" s="235">
        <v>1900</v>
      </c>
      <c r="H82" s="235">
        <v>1900</v>
      </c>
      <c r="I82" s="235">
        <v>1900</v>
      </c>
      <c r="J82" s="235">
        <v>3500</v>
      </c>
      <c r="K82" s="326">
        <v>1900</v>
      </c>
      <c r="L82" s="362">
        <v>1900</v>
      </c>
      <c r="M82" s="328">
        <v>1900</v>
      </c>
      <c r="N82" s="24"/>
    </row>
    <row r="83" spans="1:14" ht="16.5" thickBot="1" x14ac:dyDescent="0.3">
      <c r="A83" s="320"/>
      <c r="B83" s="320"/>
      <c r="C83" s="322"/>
      <c r="D83" s="64" t="s">
        <v>91</v>
      </c>
      <c r="E83" s="322"/>
      <c r="F83" s="236"/>
      <c r="G83" s="236"/>
      <c r="H83" s="236"/>
      <c r="I83" s="236"/>
      <c r="J83" s="236"/>
      <c r="K83" s="327"/>
      <c r="L83" s="363"/>
      <c r="M83" s="328"/>
      <c r="N83" s="24"/>
    </row>
    <row r="84" spans="1:14" ht="22.5" customHeight="1" x14ac:dyDescent="0.25">
      <c r="A84" s="319"/>
      <c r="B84" s="319" t="s">
        <v>92</v>
      </c>
      <c r="C84" s="321" t="s">
        <v>9</v>
      </c>
      <c r="D84" s="65" t="s">
        <v>86</v>
      </c>
      <c r="E84" s="321" t="s">
        <v>11</v>
      </c>
      <c r="F84" s="235">
        <f>SUM(G84:M85)</f>
        <v>7000</v>
      </c>
      <c r="G84" s="235">
        <v>1000</v>
      </c>
      <c r="H84" s="235">
        <v>1000</v>
      </c>
      <c r="I84" s="235">
        <v>1000</v>
      </c>
      <c r="J84" s="235">
        <v>1000</v>
      </c>
      <c r="K84" s="326">
        <v>1000</v>
      </c>
      <c r="L84" s="362">
        <v>1000</v>
      </c>
      <c r="M84" s="328">
        <v>1000</v>
      </c>
      <c r="N84" s="24"/>
    </row>
    <row r="85" spans="1:14" ht="16.5" thickBot="1" x14ac:dyDescent="0.3">
      <c r="A85" s="320"/>
      <c r="B85" s="320"/>
      <c r="C85" s="322"/>
      <c r="D85" s="64" t="s">
        <v>43</v>
      </c>
      <c r="E85" s="322"/>
      <c r="F85" s="236"/>
      <c r="G85" s="236"/>
      <c r="H85" s="236"/>
      <c r="I85" s="236"/>
      <c r="J85" s="236"/>
      <c r="K85" s="327"/>
      <c r="L85" s="363"/>
      <c r="M85" s="328"/>
      <c r="N85" s="24"/>
    </row>
    <row r="86" spans="1:14" ht="33" customHeight="1" x14ac:dyDescent="0.25">
      <c r="A86" s="319"/>
      <c r="B86" s="319" t="s">
        <v>93</v>
      </c>
      <c r="C86" s="321" t="s">
        <v>9</v>
      </c>
      <c r="D86" s="65" t="s">
        <v>25</v>
      </c>
      <c r="E86" s="321" t="s">
        <v>11</v>
      </c>
      <c r="F86" s="235">
        <f>SUM(G86:M87)</f>
        <v>12000</v>
      </c>
      <c r="G86" s="235">
        <v>1500</v>
      </c>
      <c r="H86" s="235">
        <v>1500</v>
      </c>
      <c r="I86" s="235">
        <v>1500</v>
      </c>
      <c r="J86" s="235">
        <v>3000</v>
      </c>
      <c r="K86" s="326">
        <v>1500</v>
      </c>
      <c r="L86" s="362">
        <v>1500</v>
      </c>
      <c r="M86" s="328">
        <v>1500</v>
      </c>
      <c r="N86" s="24"/>
    </row>
    <row r="87" spans="1:14" ht="21" customHeight="1" thickBot="1" x14ac:dyDescent="0.3">
      <c r="A87" s="320"/>
      <c r="B87" s="320"/>
      <c r="C87" s="322"/>
      <c r="D87" s="64" t="s">
        <v>91</v>
      </c>
      <c r="E87" s="322"/>
      <c r="F87" s="236"/>
      <c r="G87" s="236"/>
      <c r="H87" s="236"/>
      <c r="I87" s="236"/>
      <c r="J87" s="236"/>
      <c r="K87" s="327"/>
      <c r="L87" s="333"/>
      <c r="M87" s="328"/>
      <c r="N87" s="24"/>
    </row>
    <row r="88" spans="1:14" ht="35.25" customHeight="1" thickBot="1" x14ac:dyDescent="0.3">
      <c r="A88" s="66"/>
      <c r="B88" s="67" t="s">
        <v>94</v>
      </c>
      <c r="C88" s="65" t="s">
        <v>9</v>
      </c>
      <c r="D88" s="65" t="s">
        <v>34</v>
      </c>
      <c r="E88" s="65" t="s">
        <v>11</v>
      </c>
      <c r="F88" s="41">
        <f>SUM(G88:M88)</f>
        <v>21000</v>
      </c>
      <c r="G88" s="41">
        <v>3000</v>
      </c>
      <c r="H88" s="41">
        <v>3000</v>
      </c>
      <c r="I88" s="41">
        <v>3000</v>
      </c>
      <c r="J88" s="41">
        <v>3000</v>
      </c>
      <c r="K88" s="47">
        <v>3000</v>
      </c>
      <c r="L88" s="48">
        <v>3000</v>
      </c>
      <c r="M88" s="49">
        <v>3000</v>
      </c>
      <c r="N88" s="25"/>
    </row>
    <row r="89" spans="1:14" ht="16.5" thickBot="1" x14ac:dyDescent="0.3">
      <c r="A89" s="310" t="s">
        <v>78</v>
      </c>
      <c r="B89" s="311"/>
      <c r="C89" s="311"/>
      <c r="D89" s="311"/>
      <c r="E89" s="318"/>
      <c r="F89" s="50">
        <f>SUM(F80:F88)</f>
        <v>70400</v>
      </c>
      <c r="G89" s="43">
        <f>SUM(G80:G88)</f>
        <v>9400</v>
      </c>
      <c r="H89" s="43">
        <f>SUM(H80:H88)</f>
        <v>9400</v>
      </c>
      <c r="I89" s="43">
        <f>SUM(I79:I88)</f>
        <v>1327606.72</v>
      </c>
      <c r="J89" s="151">
        <f>SUM(J80:J88)</f>
        <v>14000</v>
      </c>
      <c r="K89" s="43">
        <f>SUM(K80:K88)</f>
        <v>9400</v>
      </c>
      <c r="L89" s="43">
        <f>SUM(L80:L88)</f>
        <v>9400</v>
      </c>
      <c r="M89" s="43">
        <f>SUM(M80:M88)</f>
        <v>9400</v>
      </c>
      <c r="N89" s="25"/>
    </row>
    <row r="90" spans="1:14" ht="30.75" customHeight="1" thickBot="1" x14ac:dyDescent="0.3">
      <c r="A90" s="213" t="s">
        <v>95</v>
      </c>
      <c r="B90" s="214"/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5"/>
    </row>
    <row r="91" spans="1:14" ht="30" customHeight="1" x14ac:dyDescent="0.25">
      <c r="A91" s="319"/>
      <c r="B91" s="319" t="s">
        <v>96</v>
      </c>
      <c r="C91" s="321" t="s">
        <v>87</v>
      </c>
      <c r="D91" s="69" t="s">
        <v>86</v>
      </c>
      <c r="E91" s="321" t="s">
        <v>11</v>
      </c>
      <c r="F91" s="235" t="s">
        <v>16</v>
      </c>
      <c r="G91" s="235" t="s">
        <v>16</v>
      </c>
      <c r="H91" s="235" t="s">
        <v>16</v>
      </c>
      <c r="I91" s="235" t="s">
        <v>16</v>
      </c>
      <c r="J91" s="360">
        <v>3000</v>
      </c>
      <c r="K91" s="326" t="s">
        <v>16</v>
      </c>
      <c r="L91" s="350" t="s">
        <v>16</v>
      </c>
      <c r="M91" s="351" t="s">
        <v>16</v>
      </c>
    </row>
    <row r="92" spans="1:14" ht="24.75" customHeight="1" thickBot="1" x14ac:dyDescent="0.3">
      <c r="A92" s="320"/>
      <c r="B92" s="320"/>
      <c r="C92" s="322"/>
      <c r="D92" s="64" t="s">
        <v>43</v>
      </c>
      <c r="E92" s="322"/>
      <c r="F92" s="236"/>
      <c r="G92" s="236"/>
      <c r="H92" s="236"/>
      <c r="I92" s="236"/>
      <c r="J92" s="361"/>
      <c r="K92" s="327"/>
      <c r="L92" s="358"/>
      <c r="M92" s="359"/>
    </row>
    <row r="93" spans="1:14" ht="33.75" customHeight="1" x14ac:dyDescent="0.25">
      <c r="A93" s="319"/>
      <c r="B93" s="319" t="s">
        <v>97</v>
      </c>
      <c r="C93" s="321" t="s">
        <v>87</v>
      </c>
      <c r="D93" s="65" t="s">
        <v>86</v>
      </c>
      <c r="E93" s="321" t="s">
        <v>11</v>
      </c>
      <c r="F93" s="235">
        <f>SUM(G93:M94)</f>
        <v>10500</v>
      </c>
      <c r="G93" s="235">
        <v>1500</v>
      </c>
      <c r="H93" s="235">
        <v>1500</v>
      </c>
      <c r="I93" s="235">
        <v>1500</v>
      </c>
      <c r="J93" s="360">
        <v>1500</v>
      </c>
      <c r="K93" s="326">
        <v>1500</v>
      </c>
      <c r="L93" s="350">
        <v>1500</v>
      </c>
      <c r="M93" s="351">
        <v>1500</v>
      </c>
    </row>
    <row r="94" spans="1:14" ht="20.25" customHeight="1" thickBot="1" x14ac:dyDescent="0.3">
      <c r="A94" s="320"/>
      <c r="B94" s="320"/>
      <c r="C94" s="322"/>
      <c r="D94" s="64" t="s">
        <v>43</v>
      </c>
      <c r="E94" s="322"/>
      <c r="F94" s="236"/>
      <c r="G94" s="236"/>
      <c r="H94" s="236"/>
      <c r="I94" s="236"/>
      <c r="J94" s="361"/>
      <c r="K94" s="327"/>
      <c r="L94" s="358"/>
      <c r="M94" s="359"/>
    </row>
    <row r="95" spans="1:14" ht="48.75" customHeight="1" thickBot="1" x14ac:dyDescent="0.3">
      <c r="A95" s="66"/>
      <c r="B95" s="67" t="s">
        <v>98</v>
      </c>
      <c r="C95" s="65" t="s">
        <v>87</v>
      </c>
      <c r="D95" s="65" t="s">
        <v>51</v>
      </c>
      <c r="E95" s="65" t="s">
        <v>11</v>
      </c>
      <c r="F95" s="41">
        <f>SUM(G95:M95)</f>
        <v>14000</v>
      </c>
      <c r="G95" s="41">
        <v>2000</v>
      </c>
      <c r="H95" s="41">
        <v>2000</v>
      </c>
      <c r="I95" s="41">
        <v>2000</v>
      </c>
      <c r="J95" s="178">
        <v>2000</v>
      </c>
      <c r="K95" s="42">
        <v>2000</v>
      </c>
      <c r="L95" s="42">
        <v>2000</v>
      </c>
      <c r="M95" s="41">
        <v>2000</v>
      </c>
    </row>
    <row r="96" spans="1:14" ht="16.5" thickBot="1" x14ac:dyDescent="0.3">
      <c r="A96" s="310"/>
      <c r="B96" s="311"/>
      <c r="C96" s="311"/>
      <c r="D96" s="311"/>
      <c r="E96" s="318"/>
      <c r="F96" s="43">
        <f>SUM(F93:F95)</f>
        <v>24500</v>
      </c>
      <c r="G96" s="43">
        <f t="shared" ref="G96:M96" si="6">SUM(G93:G95)</f>
        <v>3500</v>
      </c>
      <c r="H96" s="43">
        <f t="shared" si="6"/>
        <v>3500</v>
      </c>
      <c r="I96" s="43">
        <f t="shared" si="6"/>
        <v>3500</v>
      </c>
      <c r="J96" s="177">
        <f>SUM(J91:J95)</f>
        <v>6500</v>
      </c>
      <c r="K96" s="43">
        <f t="shared" si="6"/>
        <v>3500</v>
      </c>
      <c r="L96" s="43">
        <f t="shared" si="6"/>
        <v>3500</v>
      </c>
      <c r="M96" s="43">
        <f t="shared" si="6"/>
        <v>3500</v>
      </c>
    </row>
    <row r="97" spans="1:14" ht="15.75" thickBot="1" x14ac:dyDescent="0.3">
      <c r="A97" s="323" t="s">
        <v>99</v>
      </c>
      <c r="B97" s="324"/>
      <c r="C97" s="324"/>
      <c r="D97" s="324"/>
      <c r="E97" s="324"/>
      <c r="F97" s="324"/>
      <c r="G97" s="324"/>
      <c r="H97" s="324"/>
      <c r="I97" s="324"/>
      <c r="J97" s="324"/>
      <c r="K97" s="324"/>
      <c r="L97" s="324"/>
      <c r="M97" s="325"/>
    </row>
    <row r="98" spans="1:14" ht="57.75" customHeight="1" thickBot="1" x14ac:dyDescent="0.3">
      <c r="A98" s="55"/>
      <c r="B98" s="56" t="s">
        <v>100</v>
      </c>
      <c r="C98" s="57" t="s">
        <v>101</v>
      </c>
      <c r="D98" s="57" t="s">
        <v>102</v>
      </c>
      <c r="E98" s="57" t="s">
        <v>11</v>
      </c>
      <c r="F98" s="36">
        <f>SUM(G98:M98)</f>
        <v>49750</v>
      </c>
      <c r="G98" s="36">
        <v>0</v>
      </c>
      <c r="H98" s="36">
        <v>9950</v>
      </c>
      <c r="I98" s="36">
        <v>9950</v>
      </c>
      <c r="J98" s="182" t="s">
        <v>195</v>
      </c>
      <c r="K98" s="39">
        <v>9950</v>
      </c>
      <c r="L98" s="39">
        <v>9950</v>
      </c>
      <c r="M98" s="36">
        <v>9950</v>
      </c>
    </row>
    <row r="99" spans="1:14" ht="36" customHeight="1" x14ac:dyDescent="0.25">
      <c r="A99" s="319"/>
      <c r="B99" s="319" t="s">
        <v>103</v>
      </c>
      <c r="C99" s="321" t="s">
        <v>101</v>
      </c>
      <c r="D99" s="321" t="s">
        <v>31</v>
      </c>
      <c r="E99" s="321" t="s">
        <v>11</v>
      </c>
      <c r="F99" s="235">
        <f>SUM(G99:M100)</f>
        <v>90220</v>
      </c>
      <c r="G99" s="235">
        <v>8270</v>
      </c>
      <c r="H99" s="235">
        <v>15100</v>
      </c>
      <c r="I99" s="235">
        <v>15100</v>
      </c>
      <c r="J99" s="235">
        <v>6450</v>
      </c>
      <c r="K99" s="326">
        <v>15100</v>
      </c>
      <c r="L99" s="350">
        <v>15100</v>
      </c>
      <c r="M99" s="351">
        <v>15100</v>
      </c>
    </row>
    <row r="100" spans="1:14" ht="15.75" customHeight="1" thickBot="1" x14ac:dyDescent="0.3">
      <c r="A100" s="320"/>
      <c r="B100" s="320"/>
      <c r="C100" s="322"/>
      <c r="D100" s="322"/>
      <c r="E100" s="322"/>
      <c r="F100" s="236"/>
      <c r="G100" s="236"/>
      <c r="H100" s="236"/>
      <c r="I100" s="236"/>
      <c r="J100" s="236"/>
      <c r="K100" s="327"/>
      <c r="L100" s="358"/>
      <c r="M100" s="359"/>
    </row>
    <row r="101" spans="1:14" ht="62.25" customHeight="1" x14ac:dyDescent="0.25">
      <c r="A101" s="319"/>
      <c r="B101" s="319" t="s">
        <v>104</v>
      </c>
      <c r="C101" s="321" t="s">
        <v>101</v>
      </c>
      <c r="D101" s="321" t="s">
        <v>31</v>
      </c>
      <c r="E101" s="321" t="s">
        <v>11</v>
      </c>
      <c r="F101" s="235">
        <f>SUM(G101:M102)</f>
        <v>45800</v>
      </c>
      <c r="G101" s="235">
        <v>7050</v>
      </c>
      <c r="H101" s="235">
        <v>7050</v>
      </c>
      <c r="I101" s="235">
        <v>7050</v>
      </c>
      <c r="J101" s="235">
        <v>3500</v>
      </c>
      <c r="K101" s="326">
        <v>7050</v>
      </c>
      <c r="L101" s="350">
        <v>7050</v>
      </c>
      <c r="M101" s="351">
        <v>7050</v>
      </c>
    </row>
    <row r="102" spans="1:14" ht="10.5" customHeight="1" thickBot="1" x14ac:dyDescent="0.3">
      <c r="A102" s="320"/>
      <c r="B102" s="320"/>
      <c r="C102" s="322"/>
      <c r="D102" s="322"/>
      <c r="E102" s="322"/>
      <c r="F102" s="268"/>
      <c r="G102" s="268"/>
      <c r="H102" s="268"/>
      <c r="I102" s="268"/>
      <c r="J102" s="268"/>
      <c r="K102" s="349"/>
      <c r="L102" s="336"/>
      <c r="M102" s="331"/>
    </row>
    <row r="103" spans="1:14" ht="15.75" customHeight="1" thickBot="1" x14ac:dyDescent="0.3">
      <c r="A103" s="308" t="s">
        <v>78</v>
      </c>
      <c r="B103" s="308"/>
      <c r="C103" s="308"/>
      <c r="D103" s="308"/>
      <c r="E103" s="309"/>
      <c r="F103" s="176">
        <f>SUM(F98:F101)</f>
        <v>185770</v>
      </c>
      <c r="G103" s="176">
        <f t="shared" ref="G103:M103" si="7">SUM(G98:G101)</f>
        <v>15320</v>
      </c>
      <c r="H103" s="176">
        <f t="shared" si="7"/>
        <v>32100</v>
      </c>
      <c r="I103" s="176">
        <f t="shared" si="7"/>
        <v>32100</v>
      </c>
      <c r="J103" s="176">
        <f t="shared" si="7"/>
        <v>9950</v>
      </c>
      <c r="K103" s="176">
        <f t="shared" si="7"/>
        <v>32100</v>
      </c>
      <c r="L103" s="176">
        <f t="shared" si="7"/>
        <v>32100</v>
      </c>
      <c r="M103" s="176">
        <f t="shared" si="7"/>
        <v>32100</v>
      </c>
    </row>
    <row r="104" spans="1:14" ht="15.75" thickBot="1" x14ac:dyDescent="0.3">
      <c r="A104" s="352" t="s">
        <v>105</v>
      </c>
      <c r="B104" s="353"/>
      <c r="C104" s="353"/>
      <c r="D104" s="353"/>
      <c r="E104" s="353"/>
      <c r="F104" s="353"/>
      <c r="G104" s="353"/>
      <c r="H104" s="353"/>
      <c r="I104" s="353"/>
      <c r="J104" s="353"/>
      <c r="K104" s="353"/>
      <c r="L104" s="353"/>
      <c r="M104" s="354"/>
    </row>
    <row r="105" spans="1:14" ht="16.5" customHeight="1" x14ac:dyDescent="0.25">
      <c r="A105" s="341"/>
      <c r="B105" s="315" t="s">
        <v>106</v>
      </c>
      <c r="C105" s="315" t="s">
        <v>9</v>
      </c>
      <c r="D105" s="315" t="s">
        <v>33</v>
      </c>
      <c r="E105" s="315" t="s">
        <v>11</v>
      </c>
      <c r="F105" s="334">
        <f>SUM(G105:M108)</f>
        <v>10500</v>
      </c>
      <c r="G105" s="334">
        <v>1500</v>
      </c>
      <c r="H105" s="345">
        <v>1500</v>
      </c>
      <c r="I105" s="328">
        <v>1500</v>
      </c>
      <c r="J105" s="330">
        <v>1500</v>
      </c>
      <c r="K105" s="355">
        <v>1500</v>
      </c>
      <c r="L105" s="334">
        <v>1500</v>
      </c>
      <c r="M105" s="345">
        <v>1500</v>
      </c>
      <c r="N105" s="340"/>
    </row>
    <row r="106" spans="1:14" ht="7.5" customHeight="1" x14ac:dyDescent="0.25">
      <c r="A106" s="347"/>
      <c r="B106" s="316"/>
      <c r="C106" s="316"/>
      <c r="D106" s="316"/>
      <c r="E106" s="316"/>
      <c r="F106" s="336"/>
      <c r="G106" s="336"/>
      <c r="H106" s="333"/>
      <c r="I106" s="328"/>
      <c r="J106" s="331"/>
      <c r="K106" s="356"/>
      <c r="L106" s="336"/>
      <c r="M106" s="333"/>
      <c r="N106" s="340"/>
    </row>
    <row r="107" spans="1:14" ht="4.5" customHeight="1" x14ac:dyDescent="0.25">
      <c r="A107" s="347"/>
      <c r="B107" s="316"/>
      <c r="C107" s="316"/>
      <c r="D107" s="316"/>
      <c r="E107" s="316"/>
      <c r="F107" s="336"/>
      <c r="G107" s="336"/>
      <c r="H107" s="333"/>
      <c r="I107" s="328"/>
      <c r="J107" s="331"/>
      <c r="K107" s="356"/>
      <c r="L107" s="336"/>
      <c r="M107" s="333"/>
      <c r="N107" s="340"/>
    </row>
    <row r="108" spans="1:14" ht="7.5" customHeight="1" thickBot="1" x14ac:dyDescent="0.3">
      <c r="A108" s="342"/>
      <c r="B108" s="317"/>
      <c r="C108" s="317"/>
      <c r="D108" s="317"/>
      <c r="E108" s="317"/>
      <c r="F108" s="335"/>
      <c r="G108" s="335"/>
      <c r="H108" s="346"/>
      <c r="I108" s="329"/>
      <c r="J108" s="331"/>
      <c r="K108" s="357"/>
      <c r="L108" s="335"/>
      <c r="M108" s="346"/>
      <c r="N108" s="340"/>
    </row>
    <row r="109" spans="1:14" ht="30.75" customHeight="1" thickBot="1" x14ac:dyDescent="0.3">
      <c r="A109" s="70"/>
      <c r="B109" s="71" t="s">
        <v>107</v>
      </c>
      <c r="C109" s="72" t="s">
        <v>9</v>
      </c>
      <c r="D109" s="72" t="s">
        <v>108</v>
      </c>
      <c r="E109" s="72" t="s">
        <v>11</v>
      </c>
      <c r="F109" s="52">
        <f>SUM(G109:M109)</f>
        <v>4200</v>
      </c>
      <c r="G109" s="52">
        <v>600</v>
      </c>
      <c r="H109" s="53">
        <v>600</v>
      </c>
      <c r="I109" s="54">
        <v>600</v>
      </c>
      <c r="J109" s="145">
        <v>600</v>
      </c>
      <c r="K109" s="52">
        <v>600</v>
      </c>
      <c r="L109" s="52">
        <v>600</v>
      </c>
      <c r="M109" s="53">
        <v>600</v>
      </c>
      <c r="N109" s="30"/>
    </row>
    <row r="110" spans="1:14" ht="21" customHeight="1" x14ac:dyDescent="0.25">
      <c r="A110" s="341"/>
      <c r="B110" s="343" t="s">
        <v>109</v>
      </c>
      <c r="C110" s="315" t="s">
        <v>9</v>
      </c>
      <c r="D110" s="315" t="s">
        <v>110</v>
      </c>
      <c r="E110" s="315" t="s">
        <v>11</v>
      </c>
      <c r="F110" s="334">
        <f>SUM(G110:M111)</f>
        <v>7000</v>
      </c>
      <c r="G110" s="334">
        <v>1000</v>
      </c>
      <c r="H110" s="334">
        <v>1000</v>
      </c>
      <c r="I110" s="332">
        <v>1000</v>
      </c>
      <c r="J110" s="330">
        <v>1000</v>
      </c>
      <c r="K110" s="334">
        <v>1000</v>
      </c>
      <c r="L110" s="334">
        <v>1000</v>
      </c>
      <c r="M110" s="345">
        <v>1000</v>
      </c>
      <c r="N110" s="340"/>
    </row>
    <row r="111" spans="1:14" ht="15.75" customHeight="1" thickBot="1" x14ac:dyDescent="0.3">
      <c r="A111" s="342"/>
      <c r="B111" s="344"/>
      <c r="C111" s="317"/>
      <c r="D111" s="317"/>
      <c r="E111" s="317"/>
      <c r="F111" s="335"/>
      <c r="G111" s="335"/>
      <c r="H111" s="335"/>
      <c r="I111" s="333"/>
      <c r="J111" s="331"/>
      <c r="K111" s="335"/>
      <c r="L111" s="335"/>
      <c r="M111" s="346"/>
      <c r="N111" s="340"/>
    </row>
    <row r="112" spans="1:14" ht="32.25" customHeight="1" thickBot="1" x14ac:dyDescent="0.3">
      <c r="A112" s="70"/>
      <c r="B112" s="71" t="s">
        <v>111</v>
      </c>
      <c r="C112" s="72" t="s">
        <v>9</v>
      </c>
      <c r="D112" s="72" t="s">
        <v>112</v>
      </c>
      <c r="E112" s="71" t="s">
        <v>11</v>
      </c>
      <c r="F112" s="52">
        <f>SUM(G112:M112)</f>
        <v>10500</v>
      </c>
      <c r="G112" s="52">
        <v>1500</v>
      </c>
      <c r="H112" s="53">
        <v>1500</v>
      </c>
      <c r="I112" s="54">
        <v>1500</v>
      </c>
      <c r="J112" s="145">
        <v>1500</v>
      </c>
      <c r="K112" s="52">
        <v>1500</v>
      </c>
      <c r="L112" s="52">
        <v>1500</v>
      </c>
      <c r="M112" s="53">
        <v>1500</v>
      </c>
      <c r="N112" s="30"/>
    </row>
    <row r="113" spans="1:14" ht="25.5" customHeight="1" x14ac:dyDescent="0.25">
      <c r="A113" s="341"/>
      <c r="B113" s="343" t="s">
        <v>193</v>
      </c>
      <c r="C113" s="315" t="s">
        <v>9</v>
      </c>
      <c r="D113" s="315" t="s">
        <v>31</v>
      </c>
      <c r="E113" s="343" t="s">
        <v>11</v>
      </c>
      <c r="F113" s="334">
        <f>SUM(G113:M114)</f>
        <v>41000</v>
      </c>
      <c r="G113" s="334">
        <v>13000</v>
      </c>
      <c r="H113" s="334">
        <v>4000</v>
      </c>
      <c r="I113" s="332">
        <v>4000</v>
      </c>
      <c r="J113" s="330">
        <v>8000</v>
      </c>
      <c r="K113" s="334">
        <v>4000</v>
      </c>
      <c r="L113" s="334">
        <v>4000</v>
      </c>
      <c r="M113" s="345">
        <v>4000</v>
      </c>
      <c r="N113" s="340"/>
    </row>
    <row r="114" spans="1:14" ht="15.75" customHeight="1" x14ac:dyDescent="0.25">
      <c r="A114" s="347"/>
      <c r="B114" s="348"/>
      <c r="C114" s="316"/>
      <c r="D114" s="316"/>
      <c r="E114" s="348"/>
      <c r="F114" s="336"/>
      <c r="G114" s="336"/>
      <c r="H114" s="336"/>
      <c r="I114" s="333"/>
      <c r="J114" s="331"/>
      <c r="K114" s="336"/>
      <c r="L114" s="336"/>
      <c r="M114" s="333"/>
      <c r="N114" s="340"/>
    </row>
    <row r="115" spans="1:14" ht="32.25" customHeight="1" x14ac:dyDescent="0.25">
      <c r="A115" s="337"/>
      <c r="B115" s="338" t="s">
        <v>113</v>
      </c>
      <c r="C115" s="339" t="s">
        <v>9</v>
      </c>
      <c r="D115" s="339" t="s">
        <v>114</v>
      </c>
      <c r="E115" s="338" t="s">
        <v>11</v>
      </c>
      <c r="F115" s="328">
        <f>SUM(G115:M116)</f>
        <v>31000</v>
      </c>
      <c r="G115" s="328">
        <v>4000</v>
      </c>
      <c r="H115" s="328">
        <v>4000</v>
      </c>
      <c r="I115" s="328">
        <v>4000</v>
      </c>
      <c r="J115" s="328">
        <v>7000</v>
      </c>
      <c r="K115" s="328">
        <v>4000</v>
      </c>
      <c r="L115" s="328">
        <v>4000</v>
      </c>
      <c r="M115" s="328">
        <v>4000</v>
      </c>
      <c r="N115" s="272"/>
    </row>
    <row r="116" spans="1:14" ht="28.5" hidden="1" customHeight="1" thickBot="1" x14ac:dyDescent="0.3">
      <c r="A116" s="337"/>
      <c r="B116" s="338"/>
      <c r="C116" s="339"/>
      <c r="D116" s="339"/>
      <c r="E116" s="338"/>
      <c r="F116" s="328"/>
      <c r="G116" s="328"/>
      <c r="H116" s="328"/>
      <c r="I116" s="328"/>
      <c r="J116" s="328"/>
      <c r="K116" s="328"/>
      <c r="L116" s="328"/>
      <c r="M116" s="328"/>
      <c r="N116" s="272"/>
    </row>
    <row r="117" spans="1:14" ht="28.5" customHeight="1" x14ac:dyDescent="0.25">
      <c r="A117" s="147"/>
      <c r="B117" s="148" t="s">
        <v>227</v>
      </c>
      <c r="C117" s="144" t="s">
        <v>9</v>
      </c>
      <c r="D117" s="144" t="s">
        <v>33</v>
      </c>
      <c r="E117" s="148" t="s">
        <v>11</v>
      </c>
      <c r="F117" s="121" t="s">
        <v>195</v>
      </c>
      <c r="G117" s="121" t="s">
        <v>195</v>
      </c>
      <c r="H117" s="121" t="s">
        <v>195</v>
      </c>
      <c r="I117" s="121" t="s">
        <v>195</v>
      </c>
      <c r="J117" s="145">
        <v>5000</v>
      </c>
      <c r="K117" s="145">
        <v>5000</v>
      </c>
      <c r="L117" s="145">
        <v>5000</v>
      </c>
      <c r="M117" s="145">
        <v>5000</v>
      </c>
      <c r="N117" s="149"/>
    </row>
    <row r="118" spans="1:14" ht="34.5" customHeight="1" x14ac:dyDescent="0.25">
      <c r="A118" s="130"/>
      <c r="B118" s="120" t="s">
        <v>200</v>
      </c>
      <c r="C118" s="119" t="s">
        <v>9</v>
      </c>
      <c r="D118" s="119" t="s">
        <v>201</v>
      </c>
      <c r="E118" s="120" t="s">
        <v>11</v>
      </c>
      <c r="F118" s="107">
        <v>10800</v>
      </c>
      <c r="G118" s="121" t="s">
        <v>195</v>
      </c>
      <c r="H118" s="107">
        <v>1800</v>
      </c>
      <c r="I118" s="107">
        <v>1800</v>
      </c>
      <c r="J118" s="145">
        <v>1800</v>
      </c>
      <c r="K118" s="107">
        <v>1800</v>
      </c>
      <c r="L118" s="107">
        <v>1800</v>
      </c>
      <c r="M118" s="107">
        <v>1800</v>
      </c>
      <c r="N118" s="91"/>
    </row>
    <row r="119" spans="1:14" ht="32.25" thickBot="1" x14ac:dyDescent="0.3">
      <c r="A119" s="109"/>
      <c r="B119" s="71" t="s">
        <v>115</v>
      </c>
      <c r="C119" s="72" t="s">
        <v>9</v>
      </c>
      <c r="D119" s="72" t="s">
        <v>116</v>
      </c>
      <c r="E119" s="71" t="s">
        <v>11</v>
      </c>
      <c r="F119" s="108">
        <f>SUM(G119:M119)</f>
        <v>8000</v>
      </c>
      <c r="G119" s="108">
        <v>1000</v>
      </c>
      <c r="H119" s="108">
        <v>1000</v>
      </c>
      <c r="I119" s="53">
        <v>1000</v>
      </c>
      <c r="J119" s="128">
        <v>2000</v>
      </c>
      <c r="K119" s="129">
        <v>1000</v>
      </c>
      <c r="L119" s="108">
        <v>1000</v>
      </c>
      <c r="M119" s="108">
        <v>1000</v>
      </c>
      <c r="N119" s="25"/>
    </row>
    <row r="120" spans="1:14" ht="16.5" thickBot="1" x14ac:dyDescent="0.3">
      <c r="A120" s="192" t="s">
        <v>78</v>
      </c>
      <c r="B120" s="193"/>
      <c r="C120" s="193"/>
      <c r="D120" s="193"/>
      <c r="E120" s="194"/>
      <c r="F120" s="174">
        <f>SUM(F105:F119)</f>
        <v>123000</v>
      </c>
      <c r="G120" s="174">
        <f t="shared" ref="G120:M120" si="8">SUM(G105:G119)</f>
        <v>22600</v>
      </c>
      <c r="H120" s="174">
        <f t="shared" si="8"/>
        <v>15400</v>
      </c>
      <c r="I120" s="174">
        <f t="shared" si="8"/>
        <v>15400</v>
      </c>
      <c r="J120" s="174">
        <f>SUM(J105:J119)</f>
        <v>28400</v>
      </c>
      <c r="K120" s="174">
        <f t="shared" si="8"/>
        <v>20400</v>
      </c>
      <c r="L120" s="174">
        <f t="shared" si="8"/>
        <v>20400</v>
      </c>
      <c r="M120" s="174">
        <f t="shared" si="8"/>
        <v>20400</v>
      </c>
    </row>
    <row r="121" spans="1:14" ht="18.75" customHeight="1" thickBot="1" x14ac:dyDescent="0.3">
      <c r="A121" s="189" t="s">
        <v>117</v>
      </c>
      <c r="B121" s="190"/>
      <c r="C121" s="190"/>
      <c r="D121" s="190"/>
      <c r="E121" s="191"/>
      <c r="F121" s="175">
        <f>F120+F103+F96+F89+F77+F61+F47+F33+F18+F11</f>
        <v>1413172.6</v>
      </c>
      <c r="G121" s="175">
        <f>G120+G103+G96+G89+G77+G61+G47+G33+G18+G11</f>
        <v>171660</v>
      </c>
      <c r="H121" s="175">
        <f>H120+H103+H96+H89+H77+H61+H47+H33+H18+H11</f>
        <v>406222.6</v>
      </c>
      <c r="I121" s="175">
        <f>I120+I103+I96+I89+I77+I61+I47+I33+I18+I11</f>
        <v>1513586.72</v>
      </c>
      <c r="J121" s="179">
        <f>J120+J103+J96+J89+J77+J61+J47+J33+J18+J11</f>
        <v>183570</v>
      </c>
      <c r="K121" s="175">
        <f>K120+K103+K96+K89+K77+K61+K47+K33+K18+K11</f>
        <v>198580</v>
      </c>
      <c r="L121" s="175">
        <f>L120+L103+L96+L89+L77+L61+L47+L33+L18+L11</f>
        <v>146880</v>
      </c>
      <c r="M121" s="175">
        <f>M120+M103+M96+M89+M77+M61+M47+M33+M18+M11</f>
        <v>148880</v>
      </c>
    </row>
    <row r="122" spans="1:14" x14ac:dyDescent="0.25">
      <c r="A122" s="29"/>
      <c r="B122" s="29"/>
      <c r="C122" s="29"/>
      <c r="D122" s="29"/>
      <c r="E122" s="29"/>
      <c r="F122" s="29"/>
      <c r="G122" s="29"/>
      <c r="H122" s="29"/>
      <c r="I122" s="29"/>
      <c r="J122" s="155"/>
      <c r="K122" s="29"/>
      <c r="L122" s="29"/>
      <c r="M122" s="29"/>
    </row>
    <row r="123" spans="1:14" ht="32.25" customHeight="1" x14ac:dyDescent="0.25">
      <c r="A123" s="186" t="s">
        <v>118</v>
      </c>
      <c r="B123" s="187"/>
      <c r="C123" s="187"/>
      <c r="D123" s="187"/>
      <c r="E123" s="187"/>
      <c r="F123" s="187"/>
      <c r="G123" s="187"/>
      <c r="H123" s="187"/>
      <c r="I123" s="187"/>
      <c r="J123" s="187"/>
      <c r="K123" s="187"/>
      <c r="L123" s="187"/>
      <c r="M123" s="188"/>
    </row>
    <row r="124" spans="1:14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56"/>
      <c r="K124" s="10"/>
      <c r="L124" s="10"/>
      <c r="M124" s="10"/>
    </row>
    <row r="125" spans="1:14" ht="15.75" thickBot="1" x14ac:dyDescent="0.3">
      <c r="A125" s="305" t="s">
        <v>119</v>
      </c>
      <c r="B125" s="306"/>
      <c r="C125" s="306"/>
      <c r="D125" s="306"/>
      <c r="E125" s="306"/>
      <c r="F125" s="306"/>
      <c r="G125" s="306"/>
      <c r="H125" s="306"/>
      <c r="I125" s="306"/>
      <c r="J125" s="306"/>
      <c r="K125" s="306"/>
      <c r="L125" s="306"/>
      <c r="M125" s="307"/>
    </row>
    <row r="126" spans="1:14" ht="63" customHeight="1" thickBot="1" x14ac:dyDescent="0.3">
      <c r="A126" s="73"/>
      <c r="B126" s="74" t="s">
        <v>120</v>
      </c>
      <c r="C126" s="75" t="s">
        <v>121</v>
      </c>
      <c r="D126" s="75" t="s">
        <v>31</v>
      </c>
      <c r="E126" s="75" t="s">
        <v>11</v>
      </c>
      <c r="F126" s="12" t="s">
        <v>16</v>
      </c>
      <c r="G126" s="12" t="s">
        <v>16</v>
      </c>
      <c r="H126" s="12" t="s">
        <v>16</v>
      </c>
      <c r="I126" s="12" t="s">
        <v>16</v>
      </c>
      <c r="J126" s="36" t="s">
        <v>16</v>
      </c>
      <c r="K126" s="14" t="s">
        <v>16</v>
      </c>
      <c r="L126" s="14" t="s">
        <v>16</v>
      </c>
      <c r="M126" s="12" t="s">
        <v>16</v>
      </c>
    </row>
    <row r="127" spans="1:14" ht="67.5" customHeight="1" thickBot="1" x14ac:dyDescent="0.3">
      <c r="A127" s="76"/>
      <c r="B127" s="77" t="s">
        <v>122</v>
      </c>
      <c r="C127" s="78" t="s">
        <v>121</v>
      </c>
      <c r="D127" s="78" t="s">
        <v>123</v>
      </c>
      <c r="E127" s="78" t="s">
        <v>11</v>
      </c>
      <c r="F127" s="4">
        <f>SUM(G127:M127)</f>
        <v>26600</v>
      </c>
      <c r="G127" s="4">
        <v>3800</v>
      </c>
      <c r="H127" s="4">
        <v>3800</v>
      </c>
      <c r="I127" s="4">
        <v>3800</v>
      </c>
      <c r="J127" s="143">
        <v>3800</v>
      </c>
      <c r="K127" s="5">
        <v>3800</v>
      </c>
      <c r="L127" s="5">
        <v>3800</v>
      </c>
      <c r="M127" s="4">
        <v>3800</v>
      </c>
    </row>
    <row r="128" spans="1:14" ht="64.5" customHeight="1" x14ac:dyDescent="0.25">
      <c r="A128" s="239"/>
      <c r="B128" s="79" t="s">
        <v>124</v>
      </c>
      <c r="C128" s="270" t="s">
        <v>121</v>
      </c>
      <c r="D128" s="270" t="s">
        <v>126</v>
      </c>
      <c r="E128" s="270" t="s">
        <v>11</v>
      </c>
      <c r="F128" s="233">
        <f>SUM(G128:M129)</f>
        <v>250000</v>
      </c>
      <c r="G128" s="233">
        <v>20000</v>
      </c>
      <c r="H128" s="233">
        <v>30000</v>
      </c>
      <c r="I128" s="233">
        <v>40000</v>
      </c>
      <c r="J128" s="235">
        <v>40000</v>
      </c>
      <c r="K128" s="237">
        <v>40000</v>
      </c>
      <c r="L128" s="223">
        <v>40000</v>
      </c>
      <c r="M128" s="225">
        <v>40000</v>
      </c>
    </row>
    <row r="129" spans="1:13" ht="21.75" customHeight="1" thickBot="1" x14ac:dyDescent="0.3">
      <c r="A129" s="240"/>
      <c r="B129" s="77" t="s">
        <v>125</v>
      </c>
      <c r="C129" s="283"/>
      <c r="D129" s="283"/>
      <c r="E129" s="283"/>
      <c r="F129" s="234"/>
      <c r="G129" s="234"/>
      <c r="H129" s="234"/>
      <c r="I129" s="234"/>
      <c r="J129" s="236"/>
      <c r="K129" s="238"/>
      <c r="L129" s="224"/>
      <c r="M129" s="226"/>
    </row>
    <row r="130" spans="1:13" ht="42" customHeight="1" thickBot="1" x14ac:dyDescent="0.3">
      <c r="A130" s="80"/>
      <c r="B130" s="79" t="s">
        <v>127</v>
      </c>
      <c r="C130" s="81" t="s">
        <v>128</v>
      </c>
      <c r="D130" s="81" t="s">
        <v>129</v>
      </c>
      <c r="E130" s="81" t="s">
        <v>11</v>
      </c>
      <c r="F130" s="8">
        <f>SUM(G130:M130)</f>
        <v>150000</v>
      </c>
      <c r="G130" s="8">
        <v>150000</v>
      </c>
      <c r="H130" s="8" t="s">
        <v>16</v>
      </c>
      <c r="I130" s="8" t="s">
        <v>16</v>
      </c>
      <c r="J130" s="41" t="s">
        <v>16</v>
      </c>
      <c r="K130" s="9" t="s">
        <v>16</v>
      </c>
      <c r="L130" s="9" t="s">
        <v>16</v>
      </c>
      <c r="M130" s="8" t="s">
        <v>16</v>
      </c>
    </row>
    <row r="131" spans="1:13" ht="15.75" thickBot="1" x14ac:dyDescent="0.3">
      <c r="A131" s="204"/>
      <c r="B131" s="205"/>
      <c r="C131" s="205"/>
      <c r="D131" s="205"/>
      <c r="E131" s="206"/>
      <c r="F131" s="170">
        <f>SUM(F126:F130)</f>
        <v>426600</v>
      </c>
      <c r="G131" s="170">
        <f t="shared" ref="G131:M131" si="9">SUM(G126:G130)</f>
        <v>173800</v>
      </c>
      <c r="H131" s="170">
        <f t="shared" si="9"/>
        <v>33800</v>
      </c>
      <c r="I131" s="170">
        <f t="shared" si="9"/>
        <v>43800</v>
      </c>
      <c r="J131" s="171">
        <f t="shared" si="9"/>
        <v>43800</v>
      </c>
      <c r="K131" s="170">
        <f t="shared" si="9"/>
        <v>43800</v>
      </c>
      <c r="L131" s="170">
        <f t="shared" si="9"/>
        <v>43800</v>
      </c>
      <c r="M131" s="170">
        <f t="shared" si="9"/>
        <v>43800</v>
      </c>
    </row>
    <row r="132" spans="1:13" ht="60.75" customHeight="1" thickBot="1" x14ac:dyDescent="0.3">
      <c r="A132" s="296" t="s">
        <v>130</v>
      </c>
      <c r="B132" s="297"/>
      <c r="C132" s="297"/>
      <c r="D132" s="297"/>
      <c r="E132" s="297"/>
      <c r="F132" s="297"/>
      <c r="G132" s="297"/>
      <c r="H132" s="297"/>
      <c r="I132" s="297"/>
      <c r="J132" s="297"/>
      <c r="K132" s="297"/>
      <c r="L132" s="297"/>
      <c r="M132" s="298"/>
    </row>
    <row r="133" spans="1:13" ht="84.75" customHeight="1" thickBot="1" x14ac:dyDescent="0.3">
      <c r="A133" s="73"/>
      <c r="B133" s="74" t="s">
        <v>131</v>
      </c>
      <c r="C133" s="75" t="s">
        <v>128</v>
      </c>
      <c r="D133" s="75" t="s">
        <v>132</v>
      </c>
      <c r="E133" s="75" t="s">
        <v>11</v>
      </c>
      <c r="F133" s="12">
        <f>SUM(G133:M133)</f>
        <v>14000</v>
      </c>
      <c r="G133" s="12">
        <v>2000</v>
      </c>
      <c r="H133" s="12">
        <v>2000</v>
      </c>
      <c r="I133" s="12">
        <v>2000</v>
      </c>
      <c r="J133" s="36">
        <v>2000</v>
      </c>
      <c r="K133" s="14">
        <v>2000</v>
      </c>
      <c r="L133" s="14">
        <v>2000</v>
      </c>
      <c r="M133" s="12">
        <v>2000</v>
      </c>
    </row>
    <row r="134" spans="1:13" ht="69.75" customHeight="1" x14ac:dyDescent="0.25">
      <c r="A134" s="110"/>
      <c r="B134" s="79" t="s">
        <v>133</v>
      </c>
      <c r="C134" s="81" t="s">
        <v>134</v>
      </c>
      <c r="D134" s="81" t="s">
        <v>135</v>
      </c>
      <c r="E134" s="81" t="s">
        <v>11</v>
      </c>
      <c r="F134" s="8">
        <f>SUM(G134:M134)</f>
        <v>22000</v>
      </c>
      <c r="G134" s="8">
        <v>3000</v>
      </c>
      <c r="H134" s="8">
        <v>3000</v>
      </c>
      <c r="I134" s="8">
        <v>3000</v>
      </c>
      <c r="J134" s="41">
        <v>4000</v>
      </c>
      <c r="K134" s="9">
        <v>3000</v>
      </c>
      <c r="L134" s="9">
        <v>3000</v>
      </c>
      <c r="M134" s="8">
        <v>3000</v>
      </c>
    </row>
    <row r="135" spans="1:13" ht="36.75" customHeight="1" x14ac:dyDescent="0.25">
      <c r="A135" s="131"/>
      <c r="B135" s="131" t="s">
        <v>136</v>
      </c>
      <c r="C135" s="132" t="s">
        <v>128</v>
      </c>
      <c r="D135" s="132" t="s">
        <v>132</v>
      </c>
      <c r="E135" s="132" t="s">
        <v>11</v>
      </c>
      <c r="F135" s="133">
        <f>SUM(G135:M137)</f>
        <v>39000</v>
      </c>
      <c r="G135" s="133">
        <v>1500</v>
      </c>
      <c r="H135" s="133">
        <v>1500</v>
      </c>
      <c r="I135" s="133">
        <v>1500</v>
      </c>
      <c r="J135" s="145">
        <v>1500</v>
      </c>
      <c r="K135" s="133">
        <v>1500</v>
      </c>
      <c r="L135" s="133">
        <v>1500</v>
      </c>
      <c r="M135" s="133">
        <v>1500</v>
      </c>
    </row>
    <row r="136" spans="1:13" ht="36.75" customHeight="1" x14ac:dyDescent="0.25">
      <c r="A136" s="131"/>
      <c r="B136" s="131" t="s">
        <v>137</v>
      </c>
      <c r="C136" s="132" t="s">
        <v>134</v>
      </c>
      <c r="D136" s="132" t="s">
        <v>132</v>
      </c>
      <c r="E136" s="132" t="s">
        <v>11</v>
      </c>
      <c r="F136" s="133">
        <v>10500</v>
      </c>
      <c r="G136" s="133">
        <v>1500</v>
      </c>
      <c r="H136" s="133">
        <v>1500</v>
      </c>
      <c r="I136" s="133">
        <v>1500</v>
      </c>
      <c r="J136" s="145">
        <v>1500</v>
      </c>
      <c r="K136" s="133">
        <v>1500</v>
      </c>
      <c r="L136" s="133">
        <v>1500</v>
      </c>
      <c r="M136" s="133">
        <v>1500</v>
      </c>
    </row>
    <row r="137" spans="1:13" ht="34.5" customHeight="1" x14ac:dyDescent="0.25">
      <c r="A137" s="131"/>
      <c r="B137" s="131" t="s">
        <v>218</v>
      </c>
      <c r="C137" s="132" t="s">
        <v>134</v>
      </c>
      <c r="D137" s="132" t="s">
        <v>212</v>
      </c>
      <c r="E137" s="132" t="s">
        <v>11</v>
      </c>
      <c r="F137" s="133">
        <v>18000</v>
      </c>
      <c r="G137" s="134" t="s">
        <v>195</v>
      </c>
      <c r="H137" s="133">
        <v>3000</v>
      </c>
      <c r="I137" s="133">
        <v>3000</v>
      </c>
      <c r="J137" s="145">
        <v>3000</v>
      </c>
      <c r="K137" s="133">
        <v>3000</v>
      </c>
      <c r="L137" s="133">
        <v>3000</v>
      </c>
      <c r="M137" s="133">
        <v>3000</v>
      </c>
    </row>
    <row r="138" spans="1:13" ht="15.75" thickBot="1" x14ac:dyDescent="0.3">
      <c r="A138" s="299"/>
      <c r="B138" s="300"/>
      <c r="C138" s="300"/>
      <c r="D138" s="300"/>
      <c r="E138" s="301"/>
      <c r="F138" s="172">
        <f>SUM(F133:F137)</f>
        <v>103500</v>
      </c>
      <c r="G138" s="172">
        <f t="shared" ref="G138:M138" si="10">SUM(G133:G137)</f>
        <v>8000</v>
      </c>
      <c r="H138" s="172">
        <f t="shared" si="10"/>
        <v>11000</v>
      </c>
      <c r="I138" s="172">
        <f t="shared" si="10"/>
        <v>11000</v>
      </c>
      <c r="J138" s="173">
        <f t="shared" si="10"/>
        <v>12000</v>
      </c>
      <c r="K138" s="172">
        <f t="shared" si="10"/>
        <v>11000</v>
      </c>
      <c r="L138" s="172">
        <f t="shared" si="10"/>
        <v>11000</v>
      </c>
      <c r="M138" s="172">
        <f t="shared" si="10"/>
        <v>11000</v>
      </c>
    </row>
    <row r="139" spans="1:13" ht="30" customHeight="1" thickBot="1" x14ac:dyDescent="0.3">
      <c r="A139" s="302" t="s">
        <v>138</v>
      </c>
      <c r="B139" s="303"/>
      <c r="C139" s="303"/>
      <c r="D139" s="303"/>
      <c r="E139" s="303"/>
      <c r="F139" s="303"/>
      <c r="G139" s="303"/>
      <c r="H139" s="303"/>
      <c r="I139" s="303"/>
      <c r="J139" s="303"/>
      <c r="K139" s="303"/>
      <c r="L139" s="303"/>
      <c r="M139" s="304"/>
    </row>
    <row r="140" spans="1:13" ht="42.75" customHeight="1" thickBot="1" x14ac:dyDescent="0.3">
      <c r="A140" s="73"/>
      <c r="B140" s="74" t="s">
        <v>139</v>
      </c>
      <c r="C140" s="75" t="s">
        <v>128</v>
      </c>
      <c r="D140" s="75" t="s">
        <v>140</v>
      </c>
      <c r="E140" s="75" t="s">
        <v>11</v>
      </c>
      <c r="F140" s="12">
        <f>SUM(G140:M140)</f>
        <v>7000</v>
      </c>
      <c r="G140" s="12">
        <v>1000</v>
      </c>
      <c r="H140" s="12">
        <v>1000</v>
      </c>
      <c r="I140" s="12">
        <v>1000</v>
      </c>
      <c r="J140" s="36">
        <v>1000</v>
      </c>
      <c r="K140" s="14">
        <v>1000</v>
      </c>
      <c r="L140" s="14">
        <v>1000</v>
      </c>
      <c r="M140" s="12">
        <v>1000</v>
      </c>
    </row>
    <row r="141" spans="1:13" ht="36" customHeight="1" x14ac:dyDescent="0.25">
      <c r="A141" s="239"/>
      <c r="B141" s="239" t="s">
        <v>141</v>
      </c>
      <c r="C141" s="270" t="s">
        <v>128</v>
      </c>
      <c r="D141" s="270" t="s">
        <v>27</v>
      </c>
      <c r="E141" s="270" t="s">
        <v>11</v>
      </c>
      <c r="F141" s="233">
        <f>SUM(G141:M142)</f>
        <v>7000</v>
      </c>
      <c r="G141" s="233">
        <v>1000</v>
      </c>
      <c r="H141" s="233">
        <v>1000</v>
      </c>
      <c r="I141" s="233">
        <v>1000</v>
      </c>
      <c r="J141" s="235">
        <v>1000</v>
      </c>
      <c r="K141" s="237">
        <v>1000</v>
      </c>
      <c r="L141" s="223">
        <v>1000</v>
      </c>
      <c r="M141" s="225">
        <v>1000</v>
      </c>
    </row>
    <row r="142" spans="1:13" ht="15.75" thickBot="1" x14ac:dyDescent="0.3">
      <c r="A142" s="240"/>
      <c r="B142" s="240"/>
      <c r="C142" s="283"/>
      <c r="D142" s="283"/>
      <c r="E142" s="283"/>
      <c r="F142" s="234"/>
      <c r="G142" s="234"/>
      <c r="H142" s="234"/>
      <c r="I142" s="234"/>
      <c r="J142" s="236"/>
      <c r="K142" s="238"/>
      <c r="L142" s="224"/>
      <c r="M142" s="226"/>
    </row>
    <row r="143" spans="1:13" ht="27" customHeight="1" x14ac:dyDescent="0.25">
      <c r="A143" s="239"/>
      <c r="B143" s="239" t="s">
        <v>142</v>
      </c>
      <c r="C143" s="270" t="s">
        <v>128</v>
      </c>
      <c r="D143" s="270" t="s">
        <v>27</v>
      </c>
      <c r="E143" s="270" t="s">
        <v>11</v>
      </c>
      <c r="F143" s="233">
        <f>SUM(G143:M147)</f>
        <v>21000</v>
      </c>
      <c r="G143" s="233">
        <v>3000</v>
      </c>
      <c r="H143" s="233">
        <v>3000</v>
      </c>
      <c r="I143" s="233">
        <v>3000</v>
      </c>
      <c r="J143" s="235">
        <v>3000</v>
      </c>
      <c r="K143" s="237">
        <v>3000</v>
      </c>
      <c r="L143" s="223">
        <v>3000</v>
      </c>
      <c r="M143" s="225">
        <v>3000</v>
      </c>
    </row>
    <row r="144" spans="1:13" x14ac:dyDescent="0.25">
      <c r="A144" s="269"/>
      <c r="B144" s="269"/>
      <c r="C144" s="271"/>
      <c r="D144" s="271"/>
      <c r="E144" s="271"/>
      <c r="F144" s="267"/>
      <c r="G144" s="267"/>
      <c r="H144" s="267"/>
      <c r="I144" s="267"/>
      <c r="J144" s="268"/>
      <c r="K144" s="261"/>
      <c r="L144" s="262"/>
      <c r="M144" s="263"/>
    </row>
    <row r="145" spans="1:13" ht="11.25" customHeight="1" x14ac:dyDescent="0.25">
      <c r="A145" s="269"/>
      <c r="B145" s="269"/>
      <c r="C145" s="271"/>
      <c r="D145" s="271"/>
      <c r="E145" s="271"/>
      <c r="F145" s="267"/>
      <c r="G145" s="267"/>
      <c r="H145" s="267"/>
      <c r="I145" s="267"/>
      <c r="J145" s="268"/>
      <c r="K145" s="261"/>
      <c r="L145" s="262"/>
      <c r="M145" s="263"/>
    </row>
    <row r="146" spans="1:13" ht="6" customHeight="1" x14ac:dyDescent="0.25">
      <c r="A146" s="269"/>
      <c r="B146" s="269"/>
      <c r="C146" s="271"/>
      <c r="D146" s="271"/>
      <c r="E146" s="271"/>
      <c r="F146" s="267"/>
      <c r="G146" s="267"/>
      <c r="H146" s="267"/>
      <c r="I146" s="267"/>
      <c r="J146" s="268"/>
      <c r="K146" s="261"/>
      <c r="L146" s="262"/>
      <c r="M146" s="263"/>
    </row>
    <row r="147" spans="1:13" ht="5.25" customHeight="1" thickBot="1" x14ac:dyDescent="0.3">
      <c r="A147" s="240"/>
      <c r="B147" s="240"/>
      <c r="C147" s="283"/>
      <c r="D147" s="283"/>
      <c r="E147" s="283"/>
      <c r="F147" s="234"/>
      <c r="G147" s="234"/>
      <c r="H147" s="234"/>
      <c r="I147" s="234"/>
      <c r="J147" s="236"/>
      <c r="K147" s="238"/>
      <c r="L147" s="224"/>
      <c r="M147" s="226"/>
    </row>
    <row r="148" spans="1:13" ht="32.25" customHeight="1" x14ac:dyDescent="0.25">
      <c r="A148" s="239"/>
      <c r="B148" s="79" t="s">
        <v>143</v>
      </c>
      <c r="C148" s="270" t="s">
        <v>128</v>
      </c>
      <c r="D148" s="270" t="s">
        <v>31</v>
      </c>
      <c r="E148" s="270" t="s">
        <v>11</v>
      </c>
      <c r="F148" s="233">
        <f>SUM(G148:M149)</f>
        <v>21000</v>
      </c>
      <c r="G148" s="233">
        <v>3000</v>
      </c>
      <c r="H148" s="233">
        <v>3000</v>
      </c>
      <c r="I148" s="233">
        <v>3000</v>
      </c>
      <c r="J148" s="235">
        <v>3000</v>
      </c>
      <c r="K148" s="237">
        <v>3000</v>
      </c>
      <c r="L148" s="223">
        <v>3000</v>
      </c>
      <c r="M148" s="225">
        <v>3000</v>
      </c>
    </row>
    <row r="149" spans="1:13" ht="21.75" customHeight="1" thickBot="1" x14ac:dyDescent="0.3">
      <c r="A149" s="240"/>
      <c r="B149" s="77" t="s">
        <v>144</v>
      </c>
      <c r="C149" s="283"/>
      <c r="D149" s="283"/>
      <c r="E149" s="283"/>
      <c r="F149" s="234"/>
      <c r="G149" s="234"/>
      <c r="H149" s="234"/>
      <c r="I149" s="234"/>
      <c r="J149" s="236"/>
      <c r="K149" s="238"/>
      <c r="L149" s="224"/>
      <c r="M149" s="226"/>
    </row>
    <row r="150" spans="1:13" ht="44.25" customHeight="1" thickBot="1" x14ac:dyDescent="0.3">
      <c r="A150" s="99"/>
      <c r="B150" s="77" t="s">
        <v>222</v>
      </c>
      <c r="C150" s="78" t="s">
        <v>128</v>
      </c>
      <c r="D150" s="78" t="s">
        <v>221</v>
      </c>
      <c r="E150" s="78" t="s">
        <v>11</v>
      </c>
      <c r="F150" s="100">
        <v>18000</v>
      </c>
      <c r="G150" s="106" t="s">
        <v>195</v>
      </c>
      <c r="H150" s="100">
        <v>3000</v>
      </c>
      <c r="I150" s="100">
        <v>3000</v>
      </c>
      <c r="J150" s="143">
        <v>3000</v>
      </c>
      <c r="K150" s="5">
        <v>3000</v>
      </c>
      <c r="L150" s="5">
        <v>3000</v>
      </c>
      <c r="M150" s="100">
        <v>3000</v>
      </c>
    </row>
    <row r="151" spans="1:13" ht="53.25" customHeight="1" thickBot="1" x14ac:dyDescent="0.3">
      <c r="A151" s="76"/>
      <c r="B151" s="77" t="s">
        <v>145</v>
      </c>
      <c r="C151" s="78" t="s">
        <v>128</v>
      </c>
      <c r="D151" s="78" t="s">
        <v>146</v>
      </c>
      <c r="E151" s="78" t="s">
        <v>11</v>
      </c>
      <c r="F151" s="4">
        <f>SUM(G151:M151)</f>
        <v>10491</v>
      </c>
      <c r="G151" s="4">
        <v>1500</v>
      </c>
      <c r="H151" s="4">
        <v>1500</v>
      </c>
      <c r="I151" s="4">
        <v>1500</v>
      </c>
      <c r="J151" s="143">
        <v>1491</v>
      </c>
      <c r="K151" s="5">
        <v>1500</v>
      </c>
      <c r="L151" s="5">
        <v>1500</v>
      </c>
      <c r="M151" s="4">
        <v>1500</v>
      </c>
    </row>
    <row r="152" spans="1:13" ht="48" customHeight="1" thickBot="1" x14ac:dyDescent="0.3">
      <c r="A152" s="239"/>
      <c r="B152" s="239" t="s">
        <v>147</v>
      </c>
      <c r="C152" s="270" t="s">
        <v>128</v>
      </c>
      <c r="D152" s="270" t="s">
        <v>148</v>
      </c>
      <c r="E152" s="270" t="s">
        <v>11</v>
      </c>
      <c r="F152" s="233">
        <f>SUM(G152:M153)</f>
        <v>6000</v>
      </c>
      <c r="G152" s="233">
        <v>1000</v>
      </c>
      <c r="H152" s="233">
        <v>1000</v>
      </c>
      <c r="I152" s="233">
        <v>1000</v>
      </c>
      <c r="J152" s="295" t="s">
        <v>195</v>
      </c>
      <c r="K152" s="237">
        <v>1000</v>
      </c>
      <c r="L152" s="223">
        <v>1000</v>
      </c>
      <c r="M152" s="225">
        <v>1000</v>
      </c>
    </row>
    <row r="153" spans="1:13" ht="24" hidden="1" customHeight="1" thickBot="1" x14ac:dyDescent="0.3">
      <c r="A153" s="269"/>
      <c r="B153" s="269"/>
      <c r="C153" s="271"/>
      <c r="D153" s="271"/>
      <c r="E153" s="271"/>
      <c r="F153" s="267"/>
      <c r="G153" s="267"/>
      <c r="H153" s="267"/>
      <c r="I153" s="267"/>
      <c r="J153" s="268"/>
      <c r="K153" s="261"/>
      <c r="L153" s="262"/>
      <c r="M153" s="263"/>
    </row>
    <row r="154" spans="1:13" ht="37.5" customHeight="1" thickBot="1" x14ac:dyDescent="0.3">
      <c r="A154" s="85"/>
      <c r="B154" s="86" t="s">
        <v>149</v>
      </c>
      <c r="C154" s="87" t="s">
        <v>128</v>
      </c>
      <c r="D154" s="87" t="s">
        <v>150</v>
      </c>
      <c r="E154" s="87" t="s">
        <v>11</v>
      </c>
      <c r="F154" s="13">
        <f>SUM(G154:M154)</f>
        <v>7000</v>
      </c>
      <c r="G154" s="13">
        <v>1000</v>
      </c>
      <c r="H154" s="13">
        <v>1000</v>
      </c>
      <c r="I154" s="13">
        <v>1000</v>
      </c>
      <c r="J154" s="158">
        <v>1000</v>
      </c>
      <c r="K154" s="28">
        <v>1000</v>
      </c>
      <c r="L154" s="28">
        <v>1000</v>
      </c>
      <c r="M154" s="28">
        <v>1000</v>
      </c>
    </row>
    <row r="155" spans="1:13" ht="49.5" customHeight="1" thickBot="1" x14ac:dyDescent="0.3">
      <c r="A155" s="76"/>
      <c r="B155" s="77" t="s">
        <v>151</v>
      </c>
      <c r="C155" s="78" t="s">
        <v>128</v>
      </c>
      <c r="D155" s="78" t="s">
        <v>152</v>
      </c>
      <c r="E155" s="78" t="s">
        <v>11</v>
      </c>
      <c r="F155" s="4" t="s">
        <v>16</v>
      </c>
      <c r="G155" s="4" t="s">
        <v>16</v>
      </c>
      <c r="H155" s="4" t="s">
        <v>16</v>
      </c>
      <c r="I155" s="4" t="s">
        <v>16</v>
      </c>
      <c r="J155" s="143" t="s">
        <v>16</v>
      </c>
      <c r="K155" s="5" t="s">
        <v>16</v>
      </c>
      <c r="L155" s="5" t="s">
        <v>16</v>
      </c>
      <c r="M155" s="4" t="s">
        <v>16</v>
      </c>
    </row>
    <row r="156" spans="1:13" ht="41.25" customHeight="1" thickBot="1" x14ac:dyDescent="0.3">
      <c r="A156" s="76"/>
      <c r="B156" s="77" t="s">
        <v>153</v>
      </c>
      <c r="C156" s="78" t="s">
        <v>128</v>
      </c>
      <c r="D156" s="78" t="s">
        <v>31</v>
      </c>
      <c r="E156" s="78" t="s">
        <v>11</v>
      </c>
      <c r="F156" s="4">
        <f>SUM(G156:M156)</f>
        <v>21000</v>
      </c>
      <c r="G156" s="4">
        <v>3000</v>
      </c>
      <c r="H156" s="4">
        <v>3000</v>
      </c>
      <c r="I156" s="4">
        <v>3000</v>
      </c>
      <c r="J156" s="143">
        <v>3000</v>
      </c>
      <c r="K156" s="5">
        <v>3000</v>
      </c>
      <c r="L156" s="5">
        <v>3000</v>
      </c>
      <c r="M156" s="4">
        <v>3000</v>
      </c>
    </row>
    <row r="157" spans="1:13" ht="45.75" customHeight="1" thickBot="1" x14ac:dyDescent="0.3">
      <c r="A157" s="80"/>
      <c r="B157" s="79" t="s">
        <v>154</v>
      </c>
      <c r="C157" s="81" t="s">
        <v>128</v>
      </c>
      <c r="D157" s="81" t="s">
        <v>132</v>
      </c>
      <c r="E157" s="81" t="s">
        <v>11</v>
      </c>
      <c r="F157" s="8">
        <f>SUM(G157:M157)</f>
        <v>21000</v>
      </c>
      <c r="G157" s="8">
        <v>3000</v>
      </c>
      <c r="H157" s="8">
        <v>3000</v>
      </c>
      <c r="I157" s="8">
        <v>3000</v>
      </c>
      <c r="J157" s="41">
        <v>3000</v>
      </c>
      <c r="K157" s="9">
        <v>3000</v>
      </c>
      <c r="L157" s="9">
        <v>3000</v>
      </c>
      <c r="M157" s="8">
        <v>3000</v>
      </c>
    </row>
    <row r="158" spans="1:13" ht="16.5" thickBot="1" x14ac:dyDescent="0.3">
      <c r="A158" s="210" t="s">
        <v>78</v>
      </c>
      <c r="B158" s="211"/>
      <c r="C158" s="211"/>
      <c r="D158" s="211"/>
      <c r="E158" s="212"/>
      <c r="F158" s="166">
        <f>SUM(F140:F157)</f>
        <v>139491</v>
      </c>
      <c r="G158" s="166">
        <f t="shared" ref="G158:M158" si="11">SUM(G140:G157)</f>
        <v>17500</v>
      </c>
      <c r="H158" s="166">
        <f t="shared" si="11"/>
        <v>20500</v>
      </c>
      <c r="I158" s="166">
        <f t="shared" si="11"/>
        <v>20500</v>
      </c>
      <c r="J158" s="167">
        <f>SUM(J140:J157)</f>
        <v>19491</v>
      </c>
      <c r="K158" s="166">
        <f t="shared" si="11"/>
        <v>20500</v>
      </c>
      <c r="L158" s="166">
        <f t="shared" si="11"/>
        <v>20500</v>
      </c>
      <c r="M158" s="166">
        <f t="shared" si="11"/>
        <v>20500</v>
      </c>
    </row>
    <row r="159" spans="1:13" ht="32.25" customHeight="1" thickBot="1" x14ac:dyDescent="0.3">
      <c r="A159" s="207" t="s">
        <v>155</v>
      </c>
      <c r="B159" s="208"/>
      <c r="C159" s="208"/>
      <c r="D159" s="208"/>
      <c r="E159" s="208"/>
      <c r="F159" s="208"/>
      <c r="G159" s="208"/>
      <c r="H159" s="208"/>
      <c r="I159" s="208"/>
      <c r="J159" s="208"/>
      <c r="K159" s="208"/>
      <c r="L159" s="208"/>
      <c r="M159" s="209"/>
    </row>
    <row r="160" spans="1:13" ht="34.5" customHeight="1" x14ac:dyDescent="0.25">
      <c r="A160" s="239"/>
      <c r="B160" s="239" t="s">
        <v>156</v>
      </c>
      <c r="C160" s="270" t="s">
        <v>128</v>
      </c>
      <c r="D160" s="270" t="s">
        <v>132</v>
      </c>
      <c r="E160" s="270" t="s">
        <v>11</v>
      </c>
      <c r="F160" s="294">
        <f>SUM(G160:M161)</f>
        <v>7000</v>
      </c>
      <c r="G160" s="233">
        <v>1000</v>
      </c>
      <c r="H160" s="233">
        <v>1000</v>
      </c>
      <c r="I160" s="233">
        <v>1000</v>
      </c>
      <c r="J160" s="235">
        <v>1000</v>
      </c>
      <c r="K160" s="237">
        <v>1000</v>
      </c>
      <c r="L160" s="223">
        <v>1000</v>
      </c>
      <c r="M160" s="225">
        <v>1000</v>
      </c>
    </row>
    <row r="161" spans="1:14" ht="9.75" customHeight="1" thickBot="1" x14ac:dyDescent="0.3">
      <c r="A161" s="240"/>
      <c r="B161" s="240"/>
      <c r="C161" s="283"/>
      <c r="D161" s="283"/>
      <c r="E161" s="283"/>
      <c r="F161" s="234"/>
      <c r="G161" s="234"/>
      <c r="H161" s="234"/>
      <c r="I161" s="234"/>
      <c r="J161" s="236"/>
      <c r="K161" s="238"/>
      <c r="L161" s="224"/>
      <c r="M161" s="226"/>
    </row>
    <row r="162" spans="1:14" ht="38.25" customHeight="1" x14ac:dyDescent="0.25">
      <c r="A162" s="239"/>
      <c r="B162" s="239" t="s">
        <v>157</v>
      </c>
      <c r="C162" s="270" t="s">
        <v>128</v>
      </c>
      <c r="D162" s="270" t="s">
        <v>31</v>
      </c>
      <c r="E162" s="270" t="s">
        <v>11</v>
      </c>
      <c r="F162" s="233" t="s">
        <v>158</v>
      </c>
      <c r="G162" s="233" t="s">
        <v>16</v>
      </c>
      <c r="H162" s="233" t="s">
        <v>16</v>
      </c>
      <c r="I162" s="233" t="s">
        <v>16</v>
      </c>
      <c r="J162" s="235" t="s">
        <v>16</v>
      </c>
      <c r="K162" s="237" t="s">
        <v>16</v>
      </c>
      <c r="L162" s="223" t="s">
        <v>16</v>
      </c>
      <c r="M162" s="225" t="s">
        <v>16</v>
      </c>
    </row>
    <row r="163" spans="1:14" ht="8.25" customHeight="1" thickBot="1" x14ac:dyDescent="0.3">
      <c r="A163" s="240"/>
      <c r="B163" s="240"/>
      <c r="C163" s="283"/>
      <c r="D163" s="283"/>
      <c r="E163" s="283"/>
      <c r="F163" s="234"/>
      <c r="G163" s="234"/>
      <c r="H163" s="234"/>
      <c r="I163" s="234"/>
      <c r="J163" s="236"/>
      <c r="K163" s="238"/>
      <c r="L163" s="224"/>
      <c r="M163" s="226"/>
    </row>
    <row r="164" spans="1:14" ht="38.25" customHeight="1" x14ac:dyDescent="0.25">
      <c r="A164" s="239"/>
      <c r="B164" s="239" t="s">
        <v>159</v>
      </c>
      <c r="C164" s="270" t="s">
        <v>128</v>
      </c>
      <c r="D164" s="270" t="s">
        <v>31</v>
      </c>
      <c r="E164" s="270" t="s">
        <v>11</v>
      </c>
      <c r="F164" s="233">
        <f>SUM(G164:M167)</f>
        <v>11600</v>
      </c>
      <c r="G164" s="233">
        <v>1500</v>
      </c>
      <c r="H164" s="233">
        <v>2600</v>
      </c>
      <c r="I164" s="233">
        <v>1500</v>
      </c>
      <c r="J164" s="235">
        <v>1500</v>
      </c>
      <c r="K164" s="237">
        <v>1500</v>
      </c>
      <c r="L164" s="223">
        <v>1500</v>
      </c>
      <c r="M164" s="225">
        <v>1500</v>
      </c>
    </row>
    <row r="165" spans="1:14" ht="5.25" customHeight="1" x14ac:dyDescent="0.25">
      <c r="A165" s="269"/>
      <c r="B165" s="269"/>
      <c r="C165" s="271"/>
      <c r="D165" s="271"/>
      <c r="E165" s="271"/>
      <c r="F165" s="267"/>
      <c r="G165" s="267"/>
      <c r="H165" s="267"/>
      <c r="I165" s="267"/>
      <c r="J165" s="268"/>
      <c r="K165" s="261"/>
      <c r="L165" s="262"/>
      <c r="M165" s="263"/>
    </row>
    <row r="166" spans="1:14" ht="4.5" customHeight="1" x14ac:dyDescent="0.25">
      <c r="A166" s="269"/>
      <c r="B166" s="269"/>
      <c r="C166" s="271"/>
      <c r="D166" s="271"/>
      <c r="E166" s="271"/>
      <c r="F166" s="267"/>
      <c r="G166" s="267"/>
      <c r="H166" s="267"/>
      <c r="I166" s="267"/>
      <c r="J166" s="268"/>
      <c r="K166" s="261"/>
      <c r="L166" s="262"/>
      <c r="M166" s="263"/>
    </row>
    <row r="167" spans="1:14" ht="3" customHeight="1" thickBot="1" x14ac:dyDescent="0.3">
      <c r="A167" s="269"/>
      <c r="B167" s="269"/>
      <c r="C167" s="271"/>
      <c r="D167" s="271"/>
      <c r="E167" s="271"/>
      <c r="F167" s="267"/>
      <c r="G167" s="267"/>
      <c r="H167" s="267"/>
      <c r="I167" s="267"/>
      <c r="J167" s="268"/>
      <c r="K167" s="261"/>
      <c r="L167" s="262"/>
      <c r="M167" s="263"/>
    </row>
    <row r="168" spans="1:14" ht="15.75" thickBot="1" x14ac:dyDescent="0.3">
      <c r="A168" s="204" t="s">
        <v>78</v>
      </c>
      <c r="B168" s="205"/>
      <c r="C168" s="205"/>
      <c r="D168" s="205"/>
      <c r="E168" s="206"/>
      <c r="F168" s="170">
        <f>SUM(F160:F167)</f>
        <v>18600</v>
      </c>
      <c r="G168" s="170">
        <f t="shared" ref="G168:M168" si="12">SUM(G160:G167)</f>
        <v>2500</v>
      </c>
      <c r="H168" s="170">
        <f t="shared" si="12"/>
        <v>3600</v>
      </c>
      <c r="I168" s="170">
        <f t="shared" si="12"/>
        <v>2500</v>
      </c>
      <c r="J168" s="171">
        <f t="shared" si="12"/>
        <v>2500</v>
      </c>
      <c r="K168" s="170">
        <f t="shared" si="12"/>
        <v>2500</v>
      </c>
      <c r="L168" s="170">
        <f t="shared" si="12"/>
        <v>2500</v>
      </c>
      <c r="M168" s="170">
        <f t="shared" si="12"/>
        <v>2500</v>
      </c>
    </row>
    <row r="169" spans="1:14" ht="15.75" thickBot="1" x14ac:dyDescent="0.3">
      <c r="A169" s="201" t="s">
        <v>160</v>
      </c>
      <c r="B169" s="202"/>
      <c r="C169" s="202"/>
      <c r="D169" s="202"/>
      <c r="E169" s="202"/>
      <c r="F169" s="202"/>
      <c r="G169" s="202"/>
      <c r="H169" s="202"/>
      <c r="I169" s="202"/>
      <c r="J169" s="202"/>
      <c r="K169" s="202"/>
      <c r="L169" s="202"/>
      <c r="M169" s="203"/>
    </row>
    <row r="170" spans="1:14" ht="42" customHeight="1" x14ac:dyDescent="0.25">
      <c r="A170" s="239"/>
      <c r="B170" s="239" t="s">
        <v>161</v>
      </c>
      <c r="C170" s="270" t="s">
        <v>128</v>
      </c>
      <c r="D170" s="270" t="s">
        <v>31</v>
      </c>
      <c r="E170" s="290" t="s">
        <v>11</v>
      </c>
      <c r="F170" s="259" t="s">
        <v>162</v>
      </c>
      <c r="G170" s="292" t="s">
        <v>163</v>
      </c>
      <c r="H170" s="233" t="s">
        <v>163</v>
      </c>
      <c r="I170" s="233" t="s">
        <v>163</v>
      </c>
      <c r="J170" s="235" t="s">
        <v>163</v>
      </c>
      <c r="K170" s="233" t="s">
        <v>163</v>
      </c>
      <c r="L170" s="233" t="s">
        <v>163</v>
      </c>
      <c r="M170" s="259" t="s">
        <v>16</v>
      </c>
      <c r="N170" s="24"/>
    </row>
    <row r="171" spans="1:14" ht="16.5" thickBot="1" x14ac:dyDescent="0.3">
      <c r="A171" s="240"/>
      <c r="B171" s="240"/>
      <c r="C171" s="283"/>
      <c r="D171" s="283"/>
      <c r="E171" s="291"/>
      <c r="F171" s="260"/>
      <c r="G171" s="293"/>
      <c r="H171" s="234"/>
      <c r="I171" s="234"/>
      <c r="J171" s="236"/>
      <c r="K171" s="234"/>
      <c r="L171" s="234"/>
      <c r="M171" s="260"/>
      <c r="N171" s="24"/>
    </row>
    <row r="172" spans="1:14" ht="67.5" customHeight="1" thickBot="1" x14ac:dyDescent="0.3">
      <c r="A172" s="76"/>
      <c r="B172" s="77" t="s">
        <v>164</v>
      </c>
      <c r="C172" s="78" t="s">
        <v>128</v>
      </c>
      <c r="D172" s="78" t="s">
        <v>31</v>
      </c>
      <c r="E172" s="78" t="s">
        <v>11</v>
      </c>
      <c r="F172" s="4" t="s">
        <v>162</v>
      </c>
      <c r="G172" s="4" t="s">
        <v>16</v>
      </c>
      <c r="H172" s="4" t="s">
        <v>16</v>
      </c>
      <c r="I172" s="4" t="s">
        <v>16</v>
      </c>
      <c r="J172" s="143" t="s">
        <v>16</v>
      </c>
      <c r="K172" s="5" t="s">
        <v>16</v>
      </c>
      <c r="L172" s="5" t="s">
        <v>16</v>
      </c>
      <c r="M172" s="31" t="s">
        <v>16</v>
      </c>
      <c r="N172" s="24"/>
    </row>
    <row r="173" spans="1:14" ht="39.75" customHeight="1" thickBot="1" x14ac:dyDescent="0.3">
      <c r="A173" s="76"/>
      <c r="B173" s="77" t="s">
        <v>165</v>
      </c>
      <c r="C173" s="78" t="s">
        <v>128</v>
      </c>
      <c r="D173" s="78" t="s">
        <v>31</v>
      </c>
      <c r="E173" s="78" t="s">
        <v>11</v>
      </c>
      <c r="F173" s="4" t="s">
        <v>163</v>
      </c>
      <c r="G173" s="4" t="s">
        <v>16</v>
      </c>
      <c r="H173" s="4" t="s">
        <v>16</v>
      </c>
      <c r="I173" s="4" t="s">
        <v>16</v>
      </c>
      <c r="J173" s="143" t="s">
        <v>16</v>
      </c>
      <c r="K173" s="5" t="s">
        <v>16</v>
      </c>
      <c r="L173" s="22" t="s">
        <v>16</v>
      </c>
      <c r="M173" s="31" t="s">
        <v>16</v>
      </c>
      <c r="N173" s="25"/>
    </row>
    <row r="174" spans="1:14" ht="15.75" thickBot="1" x14ac:dyDescent="0.3">
      <c r="A174" s="198" t="s">
        <v>166</v>
      </c>
      <c r="B174" s="199"/>
      <c r="C174" s="199"/>
      <c r="D174" s="199"/>
      <c r="E174" s="199"/>
      <c r="F174" s="199"/>
      <c r="G174" s="199"/>
      <c r="H174" s="199"/>
      <c r="I174" s="199"/>
      <c r="J174" s="199"/>
      <c r="K174" s="199"/>
      <c r="L174" s="199"/>
      <c r="M174" s="200"/>
    </row>
    <row r="175" spans="1:14" ht="24" customHeight="1" x14ac:dyDescent="0.25">
      <c r="A175" s="239"/>
      <c r="B175" s="239" t="s">
        <v>167</v>
      </c>
      <c r="C175" s="270" t="s">
        <v>128</v>
      </c>
      <c r="D175" s="82" t="s">
        <v>25</v>
      </c>
      <c r="E175" s="270" t="s">
        <v>11</v>
      </c>
      <c r="F175" s="233">
        <f>SUM(G175:M176)</f>
        <v>126500</v>
      </c>
      <c r="G175" s="233">
        <v>16500</v>
      </c>
      <c r="H175" s="233">
        <v>10000</v>
      </c>
      <c r="I175" s="233">
        <v>10000</v>
      </c>
      <c r="J175" s="235">
        <v>60000</v>
      </c>
      <c r="K175" s="237">
        <v>10000</v>
      </c>
      <c r="L175" s="223">
        <v>10000</v>
      </c>
      <c r="M175" s="225">
        <v>10000</v>
      </c>
    </row>
    <row r="176" spans="1:14" ht="24" customHeight="1" thickBot="1" x14ac:dyDescent="0.3">
      <c r="A176" s="240"/>
      <c r="B176" s="240"/>
      <c r="C176" s="283"/>
      <c r="D176" s="78" t="s">
        <v>168</v>
      </c>
      <c r="E176" s="283"/>
      <c r="F176" s="234"/>
      <c r="G176" s="234"/>
      <c r="H176" s="234"/>
      <c r="I176" s="234"/>
      <c r="J176" s="236"/>
      <c r="K176" s="238"/>
      <c r="L176" s="224"/>
      <c r="M176" s="226"/>
    </row>
    <row r="177" spans="1:15" ht="15.75" x14ac:dyDescent="0.25">
      <c r="A177" s="227" t="s">
        <v>78</v>
      </c>
      <c r="B177" s="228"/>
      <c r="C177" s="228"/>
      <c r="D177" s="228"/>
      <c r="E177" s="229"/>
      <c r="F177" s="169">
        <f>SUM(F175)</f>
        <v>126500</v>
      </c>
      <c r="G177" s="169">
        <f t="shared" ref="G177:M177" si="13">SUM(G175)</f>
        <v>16500</v>
      </c>
      <c r="H177" s="169">
        <f t="shared" si="13"/>
        <v>10000</v>
      </c>
      <c r="I177" s="169">
        <f t="shared" si="13"/>
        <v>10000</v>
      </c>
      <c r="J177" s="162">
        <f t="shared" si="13"/>
        <v>60000</v>
      </c>
      <c r="K177" s="169">
        <f t="shared" si="13"/>
        <v>10000</v>
      </c>
      <c r="L177" s="169">
        <f t="shared" si="13"/>
        <v>10000</v>
      </c>
      <c r="M177" s="169">
        <f t="shared" si="13"/>
        <v>10000</v>
      </c>
    </row>
    <row r="178" spans="1:15" ht="30" customHeight="1" thickBot="1" x14ac:dyDescent="0.3">
      <c r="A178" s="230" t="s">
        <v>169</v>
      </c>
      <c r="B178" s="231"/>
      <c r="C178" s="231"/>
      <c r="D178" s="231"/>
      <c r="E178" s="231"/>
      <c r="F178" s="231"/>
      <c r="G178" s="231"/>
      <c r="H178" s="231"/>
      <c r="I178" s="231"/>
      <c r="J178" s="231"/>
      <c r="K178" s="231"/>
      <c r="L178" s="231"/>
      <c r="M178" s="232"/>
    </row>
    <row r="179" spans="1:15" ht="53.25" customHeight="1" thickBot="1" x14ac:dyDescent="0.3">
      <c r="A179" s="73"/>
      <c r="B179" s="74" t="s">
        <v>170</v>
      </c>
      <c r="C179" s="75" t="s">
        <v>128</v>
      </c>
      <c r="D179" s="75" t="s">
        <v>171</v>
      </c>
      <c r="E179" s="75" t="s">
        <v>11</v>
      </c>
      <c r="F179" s="11" t="s">
        <v>163</v>
      </c>
      <c r="G179" s="12" t="s">
        <v>16</v>
      </c>
      <c r="H179" s="20" t="s">
        <v>16</v>
      </c>
      <c r="I179" s="32" t="s">
        <v>16</v>
      </c>
      <c r="J179" s="50" t="s">
        <v>16</v>
      </c>
      <c r="K179" s="12" t="s">
        <v>16</v>
      </c>
      <c r="L179" s="14" t="s">
        <v>16</v>
      </c>
      <c r="M179" s="26" t="s">
        <v>16</v>
      </c>
      <c r="N179" s="24"/>
      <c r="O179" s="25"/>
    </row>
    <row r="180" spans="1:15" ht="37.5" customHeight="1" thickBot="1" x14ac:dyDescent="0.3">
      <c r="A180" s="76"/>
      <c r="B180" s="77" t="s">
        <v>172</v>
      </c>
      <c r="C180" s="78" t="s">
        <v>128</v>
      </c>
      <c r="D180" s="78" t="s">
        <v>132</v>
      </c>
      <c r="E180" s="78" t="s">
        <v>11</v>
      </c>
      <c r="F180" s="15" t="s">
        <v>163</v>
      </c>
      <c r="G180" s="21" t="s">
        <v>16</v>
      </c>
      <c r="H180" s="32" t="s">
        <v>16</v>
      </c>
      <c r="I180" s="23" t="s">
        <v>16</v>
      </c>
      <c r="J180" s="50" t="s">
        <v>16</v>
      </c>
      <c r="K180" s="4" t="s">
        <v>16</v>
      </c>
      <c r="L180" s="21" t="s">
        <v>16</v>
      </c>
      <c r="M180" s="31" t="s">
        <v>16</v>
      </c>
      <c r="N180" s="24"/>
      <c r="O180" s="24"/>
    </row>
    <row r="181" spans="1:15" ht="75.75" customHeight="1" thickBot="1" x14ac:dyDescent="0.3">
      <c r="A181" s="76"/>
      <c r="B181" s="77" t="s">
        <v>173</v>
      </c>
      <c r="C181" s="78" t="s">
        <v>128</v>
      </c>
      <c r="D181" s="78" t="s">
        <v>102</v>
      </c>
      <c r="E181" s="78" t="s">
        <v>11</v>
      </c>
      <c r="F181" s="118">
        <f>SUM(G181:M181)</f>
        <v>14800</v>
      </c>
      <c r="G181" s="4">
        <v>2000</v>
      </c>
      <c r="H181" s="140">
        <v>2800</v>
      </c>
      <c r="I181" s="117">
        <v>2000</v>
      </c>
      <c r="J181" s="50">
        <v>2000</v>
      </c>
      <c r="K181" s="4">
        <v>2000</v>
      </c>
      <c r="L181" s="5">
        <v>2000</v>
      </c>
      <c r="M181" s="31">
        <v>2000</v>
      </c>
      <c r="N181" s="24"/>
      <c r="O181" s="24"/>
    </row>
    <row r="182" spans="1:15" ht="43.5" customHeight="1" thickBot="1" x14ac:dyDescent="0.3">
      <c r="A182" s="80"/>
      <c r="B182" s="79" t="s">
        <v>174</v>
      </c>
      <c r="C182" s="81" t="s">
        <v>128</v>
      </c>
      <c r="D182" s="81" t="s">
        <v>140</v>
      </c>
      <c r="E182" s="81" t="s">
        <v>11</v>
      </c>
      <c r="F182" s="16" t="s">
        <v>163</v>
      </c>
      <c r="G182" s="8" t="s">
        <v>16</v>
      </c>
      <c r="H182" s="33" t="s">
        <v>16</v>
      </c>
      <c r="I182" s="27" t="s">
        <v>16</v>
      </c>
      <c r="J182" s="41" t="s">
        <v>16</v>
      </c>
      <c r="K182" s="8" t="s">
        <v>16</v>
      </c>
      <c r="L182" s="9" t="s">
        <v>16</v>
      </c>
      <c r="M182" s="26" t="s">
        <v>16</v>
      </c>
      <c r="N182" s="24"/>
      <c r="O182" s="24"/>
    </row>
    <row r="183" spans="1:15" ht="16.5" thickBot="1" x14ac:dyDescent="0.3">
      <c r="A183" s="210" t="s">
        <v>78</v>
      </c>
      <c r="B183" s="211"/>
      <c r="C183" s="211"/>
      <c r="D183" s="211"/>
      <c r="E183" s="212"/>
      <c r="F183" s="166">
        <f>SUM(F179:F182)</f>
        <v>14800</v>
      </c>
      <c r="G183" s="166">
        <f t="shared" ref="G183:M183" si="14">SUM(G179:G182)</f>
        <v>2000</v>
      </c>
      <c r="H183" s="166">
        <f t="shared" si="14"/>
        <v>2800</v>
      </c>
      <c r="I183" s="166">
        <f t="shared" si="14"/>
        <v>2000</v>
      </c>
      <c r="J183" s="167">
        <f t="shared" si="14"/>
        <v>2000</v>
      </c>
      <c r="K183" s="166">
        <f t="shared" si="14"/>
        <v>2000</v>
      </c>
      <c r="L183" s="166">
        <f t="shared" si="14"/>
        <v>2000</v>
      </c>
      <c r="M183" s="168">
        <f t="shared" si="14"/>
        <v>2000</v>
      </c>
      <c r="N183" s="34"/>
    </row>
    <row r="184" spans="1:15" ht="15.75" thickBot="1" x14ac:dyDescent="0.3">
      <c r="A184" s="284" t="s">
        <v>175</v>
      </c>
      <c r="B184" s="285"/>
      <c r="C184" s="285"/>
      <c r="D184" s="285"/>
      <c r="E184" s="285"/>
      <c r="F184" s="285"/>
      <c r="G184" s="285"/>
      <c r="H184" s="285"/>
      <c r="I184" s="285"/>
      <c r="J184" s="285"/>
      <c r="K184" s="285"/>
      <c r="L184" s="285"/>
      <c r="M184" s="286"/>
    </row>
    <row r="185" spans="1:15" ht="42" customHeight="1" thickBot="1" x14ac:dyDescent="0.3">
      <c r="A185" s="83"/>
      <c r="B185" s="84" t="s">
        <v>103</v>
      </c>
      <c r="C185" s="82" t="s">
        <v>128</v>
      </c>
      <c r="D185" s="82" t="s">
        <v>31</v>
      </c>
      <c r="E185" s="82" t="s">
        <v>11</v>
      </c>
      <c r="F185" s="17">
        <f>SUM(G185:M185)</f>
        <v>36100</v>
      </c>
      <c r="G185" s="18">
        <v>5000</v>
      </c>
      <c r="H185" s="18">
        <v>5000</v>
      </c>
      <c r="I185" s="18">
        <v>5000</v>
      </c>
      <c r="J185" s="142">
        <v>6100</v>
      </c>
      <c r="K185" s="19">
        <v>5000</v>
      </c>
      <c r="L185" s="19">
        <v>5000</v>
      </c>
      <c r="M185" s="18">
        <v>5000</v>
      </c>
    </row>
    <row r="186" spans="1:15" ht="15.75" thickBot="1" x14ac:dyDescent="0.3">
      <c r="A186" s="204" t="s">
        <v>78</v>
      </c>
      <c r="B186" s="205"/>
      <c r="C186" s="205"/>
      <c r="D186" s="205"/>
      <c r="E186" s="206"/>
      <c r="F186" s="89">
        <f>SUM(F185)</f>
        <v>36100</v>
      </c>
      <c r="G186" s="89">
        <f t="shared" ref="G186:M186" si="15">SUM(G185)</f>
        <v>5000</v>
      </c>
      <c r="H186" s="89">
        <f t="shared" si="15"/>
        <v>5000</v>
      </c>
      <c r="I186" s="89">
        <f t="shared" si="15"/>
        <v>5000</v>
      </c>
      <c r="J186" s="157">
        <f t="shared" si="15"/>
        <v>6100</v>
      </c>
      <c r="K186" s="89">
        <f t="shared" si="15"/>
        <v>5000</v>
      </c>
      <c r="L186" s="89">
        <f t="shared" si="15"/>
        <v>5000</v>
      </c>
      <c r="M186" s="89">
        <f t="shared" si="15"/>
        <v>5000</v>
      </c>
    </row>
    <row r="187" spans="1:15" x14ac:dyDescent="0.25">
      <c r="A187" s="287" t="s">
        <v>117</v>
      </c>
      <c r="B187" s="288"/>
      <c r="C187" s="288"/>
      <c r="D187" s="288"/>
      <c r="E187" s="289"/>
      <c r="F187" s="93">
        <f>F186+F183+F177+F168+F158+F138+F131</f>
        <v>865591</v>
      </c>
      <c r="G187" s="93">
        <f t="shared" ref="G187:M187" si="16">G186+G183+G177+G168+G158+G138+G131</f>
        <v>225300</v>
      </c>
      <c r="H187" s="93">
        <f t="shared" si="16"/>
        <v>86700</v>
      </c>
      <c r="I187" s="93">
        <f t="shared" si="16"/>
        <v>94800</v>
      </c>
      <c r="J187" s="159">
        <f>J186+J183+J177+J168+J158+J138+J131</f>
        <v>145891</v>
      </c>
      <c r="K187" s="93">
        <f t="shared" si="16"/>
        <v>94800</v>
      </c>
      <c r="L187" s="93">
        <f t="shared" si="16"/>
        <v>94800</v>
      </c>
      <c r="M187" s="93">
        <f t="shared" si="16"/>
        <v>94800</v>
      </c>
    </row>
    <row r="188" spans="1:15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56"/>
      <c r="K188" s="10"/>
      <c r="L188" s="10"/>
      <c r="M188" s="10"/>
    </row>
    <row r="189" spans="1:15" ht="32.25" customHeight="1" x14ac:dyDescent="0.25">
      <c r="A189" s="186" t="s">
        <v>191</v>
      </c>
      <c r="B189" s="187"/>
      <c r="C189" s="187"/>
      <c r="D189" s="187"/>
      <c r="E189" s="187"/>
      <c r="F189" s="187"/>
      <c r="G189" s="187"/>
      <c r="H189" s="187"/>
      <c r="I189" s="187"/>
      <c r="J189" s="187"/>
      <c r="K189" s="187"/>
      <c r="L189" s="187"/>
      <c r="M189" s="188"/>
    </row>
    <row r="190" spans="1:15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56"/>
      <c r="K190" s="10"/>
      <c r="L190" s="10"/>
      <c r="M190" s="10"/>
    </row>
    <row r="191" spans="1:15" ht="16.5" thickBot="1" x14ac:dyDescent="0.3">
      <c r="A191" s="195" t="s">
        <v>176</v>
      </c>
      <c r="B191" s="196"/>
      <c r="C191" s="196"/>
      <c r="D191" s="196"/>
      <c r="E191" s="196"/>
      <c r="F191" s="196"/>
      <c r="G191" s="196"/>
      <c r="H191" s="196"/>
      <c r="I191" s="196"/>
      <c r="J191" s="196"/>
      <c r="K191" s="196"/>
      <c r="L191" s="196"/>
      <c r="M191" s="197"/>
    </row>
    <row r="192" spans="1:15" ht="32.25" customHeight="1" x14ac:dyDescent="0.25">
      <c r="A192" s="239"/>
      <c r="B192" s="239" t="s">
        <v>177</v>
      </c>
      <c r="C192" s="270" t="s">
        <v>121</v>
      </c>
      <c r="D192" s="270" t="s">
        <v>178</v>
      </c>
      <c r="E192" s="270" t="s">
        <v>11</v>
      </c>
      <c r="F192" s="233">
        <f>SUM(G192:M194)</f>
        <v>6300</v>
      </c>
      <c r="G192" s="233">
        <v>0</v>
      </c>
      <c r="H192" s="233">
        <v>1050</v>
      </c>
      <c r="I192" s="233">
        <v>1050</v>
      </c>
      <c r="J192" s="235">
        <v>1050</v>
      </c>
      <c r="K192" s="237">
        <v>1050</v>
      </c>
      <c r="L192" s="223">
        <v>1050</v>
      </c>
      <c r="M192" s="225">
        <v>1050</v>
      </c>
    </row>
    <row r="193" spans="1:15" ht="5.25" customHeight="1" x14ac:dyDescent="0.25">
      <c r="A193" s="269"/>
      <c r="B193" s="269"/>
      <c r="C193" s="271"/>
      <c r="D193" s="271"/>
      <c r="E193" s="271"/>
      <c r="F193" s="267"/>
      <c r="G193" s="267"/>
      <c r="H193" s="267"/>
      <c r="I193" s="267"/>
      <c r="J193" s="268"/>
      <c r="K193" s="261"/>
      <c r="L193" s="262"/>
      <c r="M193" s="263"/>
    </row>
    <row r="194" spans="1:15" ht="4.5" customHeight="1" thickBot="1" x14ac:dyDescent="0.3">
      <c r="A194" s="240"/>
      <c r="B194" s="240"/>
      <c r="C194" s="283"/>
      <c r="D194" s="283"/>
      <c r="E194" s="283"/>
      <c r="F194" s="234"/>
      <c r="G194" s="234"/>
      <c r="H194" s="234"/>
      <c r="I194" s="234"/>
      <c r="J194" s="236"/>
      <c r="K194" s="238"/>
      <c r="L194" s="224"/>
      <c r="M194" s="226"/>
    </row>
    <row r="195" spans="1:15" ht="49.5" customHeight="1" thickBot="1" x14ac:dyDescent="0.3">
      <c r="A195" s="239"/>
      <c r="B195" s="239" t="s">
        <v>179</v>
      </c>
      <c r="C195" s="270" t="s">
        <v>121</v>
      </c>
      <c r="D195" s="270" t="s">
        <v>178</v>
      </c>
      <c r="E195" s="270" t="s">
        <v>11</v>
      </c>
      <c r="F195" s="233" t="s">
        <v>16</v>
      </c>
      <c r="G195" s="233">
        <v>2330</v>
      </c>
      <c r="H195" s="233" t="s">
        <v>16</v>
      </c>
      <c r="I195" s="233" t="s">
        <v>16</v>
      </c>
      <c r="J195" s="235" t="s">
        <v>16</v>
      </c>
      <c r="K195" s="237" t="s">
        <v>16</v>
      </c>
      <c r="L195" s="223" t="s">
        <v>16</v>
      </c>
      <c r="M195" s="225" t="s">
        <v>16</v>
      </c>
    </row>
    <row r="196" spans="1:15" ht="15.75" hidden="1" customHeight="1" thickBot="1" x14ac:dyDescent="0.3">
      <c r="A196" s="269"/>
      <c r="B196" s="269"/>
      <c r="C196" s="271"/>
      <c r="D196" s="271"/>
      <c r="E196" s="271"/>
      <c r="F196" s="267"/>
      <c r="G196" s="267"/>
      <c r="H196" s="267"/>
      <c r="I196" s="267"/>
      <c r="J196" s="268"/>
      <c r="K196" s="261"/>
      <c r="L196" s="262"/>
      <c r="M196" s="263"/>
    </row>
    <row r="197" spans="1:15" ht="16.5" thickBot="1" x14ac:dyDescent="0.3">
      <c r="A197" s="210" t="s">
        <v>78</v>
      </c>
      <c r="B197" s="211"/>
      <c r="C197" s="211"/>
      <c r="D197" s="211"/>
      <c r="E197" s="212"/>
      <c r="F197" s="163">
        <f>SUM(F192:F196)</f>
        <v>6300</v>
      </c>
      <c r="G197" s="163">
        <f t="shared" ref="G197:M197" si="17">SUM(G192:G196)</f>
        <v>2330</v>
      </c>
      <c r="H197" s="163">
        <f t="shared" si="17"/>
        <v>1050</v>
      </c>
      <c r="I197" s="163">
        <f t="shared" si="17"/>
        <v>1050</v>
      </c>
      <c r="J197" s="164">
        <f t="shared" si="17"/>
        <v>1050</v>
      </c>
      <c r="K197" s="163">
        <f t="shared" si="17"/>
        <v>1050</v>
      </c>
      <c r="L197" s="163">
        <f t="shared" si="17"/>
        <v>1050</v>
      </c>
      <c r="M197" s="165">
        <f t="shared" si="17"/>
        <v>1050</v>
      </c>
    </row>
    <row r="198" spans="1:15" ht="21.75" customHeight="1" thickBot="1" x14ac:dyDescent="0.3">
      <c r="A198" s="264" t="s">
        <v>180</v>
      </c>
      <c r="B198" s="265"/>
      <c r="C198" s="265"/>
      <c r="D198" s="265"/>
      <c r="E198" s="265"/>
      <c r="F198" s="265"/>
      <c r="G198" s="265"/>
      <c r="H198" s="265"/>
      <c r="I198" s="265"/>
      <c r="J198" s="265"/>
      <c r="K198" s="265"/>
      <c r="L198" s="265"/>
      <c r="M198" s="266"/>
    </row>
    <row r="199" spans="1:15" ht="48" customHeight="1" thickBot="1" x14ac:dyDescent="0.3">
      <c r="A199" s="239"/>
      <c r="B199" s="239" t="s">
        <v>181</v>
      </c>
      <c r="C199" s="270" t="s">
        <v>182</v>
      </c>
      <c r="D199" s="270" t="s">
        <v>178</v>
      </c>
      <c r="E199" s="270" t="s">
        <v>11</v>
      </c>
      <c r="F199" s="233">
        <f>SUM(G199:M200)</f>
        <v>7000</v>
      </c>
      <c r="G199" s="233">
        <v>1000</v>
      </c>
      <c r="H199" s="233">
        <v>1000</v>
      </c>
      <c r="I199" s="233">
        <v>1000</v>
      </c>
      <c r="J199" s="235">
        <v>1000</v>
      </c>
      <c r="K199" s="237">
        <v>1000</v>
      </c>
      <c r="L199" s="253">
        <v>1000</v>
      </c>
      <c r="M199" s="251">
        <v>1000</v>
      </c>
      <c r="N199" s="24"/>
      <c r="O199" s="272"/>
    </row>
    <row r="200" spans="1:15" ht="15.75" hidden="1" customHeight="1" thickBot="1" x14ac:dyDescent="0.3">
      <c r="A200" s="269"/>
      <c r="B200" s="269"/>
      <c r="C200" s="271"/>
      <c r="D200" s="271"/>
      <c r="E200" s="271"/>
      <c r="F200" s="267"/>
      <c r="G200" s="267"/>
      <c r="H200" s="267"/>
      <c r="I200" s="267"/>
      <c r="J200" s="268"/>
      <c r="K200" s="261"/>
      <c r="L200" s="254"/>
      <c r="M200" s="252"/>
      <c r="N200" s="24"/>
      <c r="O200" s="272"/>
    </row>
    <row r="201" spans="1:15" ht="86.25" customHeight="1" thickBot="1" x14ac:dyDescent="0.3">
      <c r="A201" s="85"/>
      <c r="B201" s="86" t="s">
        <v>183</v>
      </c>
      <c r="C201" s="87" t="s">
        <v>184</v>
      </c>
      <c r="D201" s="87" t="s">
        <v>31</v>
      </c>
      <c r="E201" s="87" t="s">
        <v>11</v>
      </c>
      <c r="F201" s="13">
        <f>SUM(G201:M201)</f>
        <v>13160</v>
      </c>
      <c r="G201" s="13">
        <v>1880</v>
      </c>
      <c r="H201" s="13">
        <v>1880</v>
      </c>
      <c r="I201" s="13">
        <v>1880</v>
      </c>
      <c r="J201" s="158">
        <v>1880</v>
      </c>
      <c r="K201" s="88">
        <v>1880</v>
      </c>
      <c r="L201" s="31">
        <v>1880</v>
      </c>
      <c r="M201" s="32">
        <v>1880</v>
      </c>
      <c r="N201" s="24"/>
      <c r="O201" s="25"/>
    </row>
    <row r="202" spans="1:15" ht="52.5" customHeight="1" thickBot="1" x14ac:dyDescent="0.3">
      <c r="A202" s="277"/>
      <c r="B202" s="279" t="s">
        <v>185</v>
      </c>
      <c r="C202" s="281" t="s">
        <v>186</v>
      </c>
      <c r="D202" s="281" t="s">
        <v>116</v>
      </c>
      <c r="E202" s="281" t="s">
        <v>11</v>
      </c>
      <c r="F202" s="273">
        <f>SUM(G202:M203)</f>
        <v>59280</v>
      </c>
      <c r="G202" s="273">
        <v>9880</v>
      </c>
      <c r="H202" s="273">
        <v>9880</v>
      </c>
      <c r="I202" s="273">
        <v>9880</v>
      </c>
      <c r="J202" s="275" t="s">
        <v>195</v>
      </c>
      <c r="K202" s="255">
        <v>9880</v>
      </c>
      <c r="L202" s="257">
        <v>9880</v>
      </c>
      <c r="M202" s="259">
        <v>9880</v>
      </c>
      <c r="N202" s="24"/>
      <c r="O202" s="272"/>
    </row>
    <row r="203" spans="1:15" ht="15.75" hidden="1" customHeight="1" thickBot="1" x14ac:dyDescent="0.3">
      <c r="A203" s="278"/>
      <c r="B203" s="280"/>
      <c r="C203" s="282"/>
      <c r="D203" s="282"/>
      <c r="E203" s="282"/>
      <c r="F203" s="274"/>
      <c r="G203" s="274"/>
      <c r="H203" s="274"/>
      <c r="I203" s="274"/>
      <c r="J203" s="276"/>
      <c r="K203" s="256"/>
      <c r="L203" s="258"/>
      <c r="M203" s="260"/>
      <c r="N203" s="24"/>
      <c r="O203" s="272"/>
    </row>
    <row r="204" spans="1:15" ht="63" customHeight="1" x14ac:dyDescent="0.25">
      <c r="A204" s="112"/>
      <c r="B204" s="135" t="s">
        <v>187</v>
      </c>
      <c r="C204" s="136" t="s">
        <v>134</v>
      </c>
      <c r="D204" s="136" t="s">
        <v>116</v>
      </c>
      <c r="E204" s="136" t="s">
        <v>11</v>
      </c>
      <c r="F204" s="137" t="s">
        <v>16</v>
      </c>
      <c r="G204" s="137" t="s">
        <v>16</v>
      </c>
      <c r="H204" s="137" t="s">
        <v>16</v>
      </c>
      <c r="I204" s="137" t="s">
        <v>16</v>
      </c>
      <c r="J204" s="160" t="s">
        <v>16</v>
      </c>
      <c r="K204" s="27" t="s">
        <v>16</v>
      </c>
      <c r="L204" s="138" t="s">
        <v>16</v>
      </c>
      <c r="M204" s="111" t="s">
        <v>16</v>
      </c>
      <c r="N204" s="24"/>
      <c r="O204" s="25"/>
    </row>
    <row r="205" spans="1:15" ht="63" customHeight="1" x14ac:dyDescent="0.25">
      <c r="A205" s="131"/>
      <c r="B205" s="131" t="s">
        <v>188</v>
      </c>
      <c r="C205" s="132" t="s">
        <v>189</v>
      </c>
      <c r="D205" s="132" t="s">
        <v>33</v>
      </c>
      <c r="E205" s="132" t="s">
        <v>11</v>
      </c>
      <c r="F205" s="134" t="s">
        <v>195</v>
      </c>
      <c r="G205" s="134" t="s">
        <v>195</v>
      </c>
      <c r="H205" s="134" t="s">
        <v>195</v>
      </c>
      <c r="I205" s="134" t="s">
        <v>195</v>
      </c>
      <c r="J205" s="121" t="s">
        <v>195</v>
      </c>
      <c r="K205" s="134" t="s">
        <v>195</v>
      </c>
      <c r="L205" s="134" t="s">
        <v>195</v>
      </c>
      <c r="M205" s="134" t="s">
        <v>195</v>
      </c>
      <c r="N205" s="24"/>
      <c r="O205" s="97"/>
    </row>
    <row r="206" spans="1:15" ht="80.25" customHeight="1" x14ac:dyDescent="0.25">
      <c r="A206" s="131"/>
      <c r="B206" s="131" t="s">
        <v>202</v>
      </c>
      <c r="C206" s="132" t="s">
        <v>184</v>
      </c>
      <c r="D206" s="132" t="s">
        <v>212</v>
      </c>
      <c r="E206" s="132" t="s">
        <v>11</v>
      </c>
      <c r="F206" s="134">
        <v>18000</v>
      </c>
      <c r="G206" s="134" t="s">
        <v>195</v>
      </c>
      <c r="H206" s="134">
        <v>3000</v>
      </c>
      <c r="I206" s="134">
        <v>3000</v>
      </c>
      <c r="J206" s="121">
        <v>3000</v>
      </c>
      <c r="K206" s="134">
        <v>3000</v>
      </c>
      <c r="L206" s="134">
        <v>3000</v>
      </c>
      <c r="M206" s="134">
        <v>3000</v>
      </c>
      <c r="N206" s="24"/>
      <c r="O206" s="97"/>
    </row>
    <row r="207" spans="1:15" ht="85.5" customHeight="1" x14ac:dyDescent="0.25">
      <c r="A207" s="131"/>
      <c r="B207" s="131" t="s">
        <v>203</v>
      </c>
      <c r="C207" s="132" t="s">
        <v>184</v>
      </c>
      <c r="D207" s="132" t="s">
        <v>108</v>
      </c>
      <c r="E207" s="132" t="s">
        <v>11</v>
      </c>
      <c r="F207" s="134" t="s">
        <v>195</v>
      </c>
      <c r="G207" s="134" t="s">
        <v>195</v>
      </c>
      <c r="H207" s="134" t="s">
        <v>195</v>
      </c>
      <c r="I207" s="134" t="s">
        <v>195</v>
      </c>
      <c r="J207" s="121" t="s">
        <v>195</v>
      </c>
      <c r="K207" s="134" t="s">
        <v>195</v>
      </c>
      <c r="L207" s="134" t="s">
        <v>195</v>
      </c>
      <c r="M207" s="134" t="s">
        <v>195</v>
      </c>
      <c r="N207" s="24"/>
      <c r="O207" s="97"/>
    </row>
    <row r="208" spans="1:15" ht="90" customHeight="1" x14ac:dyDescent="0.25">
      <c r="A208" s="131"/>
      <c r="B208" s="131" t="s">
        <v>204</v>
      </c>
      <c r="C208" s="132" t="s">
        <v>184</v>
      </c>
      <c r="D208" s="132" t="s">
        <v>213</v>
      </c>
      <c r="E208" s="132" t="s">
        <v>11</v>
      </c>
      <c r="F208" s="134" t="s">
        <v>195</v>
      </c>
      <c r="G208" s="134" t="s">
        <v>195</v>
      </c>
      <c r="H208" s="134" t="s">
        <v>195</v>
      </c>
      <c r="I208" s="134" t="s">
        <v>195</v>
      </c>
      <c r="J208" s="121" t="s">
        <v>195</v>
      </c>
      <c r="K208" s="134" t="s">
        <v>195</v>
      </c>
      <c r="L208" s="134" t="s">
        <v>195</v>
      </c>
      <c r="M208" s="134" t="s">
        <v>195</v>
      </c>
      <c r="N208" s="24"/>
      <c r="O208" s="97"/>
    </row>
    <row r="209" spans="1:15" ht="87.75" customHeight="1" x14ac:dyDescent="0.25">
      <c r="A209" s="131"/>
      <c r="B209" s="131" t="s">
        <v>205</v>
      </c>
      <c r="C209" s="132" t="s">
        <v>184</v>
      </c>
      <c r="D209" s="132" t="s">
        <v>116</v>
      </c>
      <c r="E209" s="132" t="s">
        <v>11</v>
      </c>
      <c r="F209" s="134" t="s">
        <v>195</v>
      </c>
      <c r="G209" s="134" t="s">
        <v>195</v>
      </c>
      <c r="H209" s="134" t="s">
        <v>195</v>
      </c>
      <c r="I209" s="134" t="s">
        <v>195</v>
      </c>
      <c r="J209" s="121" t="s">
        <v>195</v>
      </c>
      <c r="K209" s="134" t="s">
        <v>195</v>
      </c>
      <c r="L209" s="134" t="s">
        <v>195</v>
      </c>
      <c r="M209" s="134" t="s">
        <v>195</v>
      </c>
      <c r="N209" s="24"/>
      <c r="O209" s="97"/>
    </row>
    <row r="210" spans="1:15" ht="87.75" customHeight="1" x14ac:dyDescent="0.25">
      <c r="A210" s="131"/>
      <c r="B210" s="131" t="s">
        <v>206</v>
      </c>
      <c r="C210" s="132" t="s">
        <v>184</v>
      </c>
      <c r="D210" s="132" t="s">
        <v>214</v>
      </c>
      <c r="E210" s="132" t="s">
        <v>11</v>
      </c>
      <c r="F210" s="134" t="s">
        <v>195</v>
      </c>
      <c r="G210" s="134" t="s">
        <v>195</v>
      </c>
      <c r="H210" s="134" t="s">
        <v>195</v>
      </c>
      <c r="I210" s="134" t="s">
        <v>195</v>
      </c>
      <c r="J210" s="121" t="s">
        <v>195</v>
      </c>
      <c r="K210" s="134" t="s">
        <v>195</v>
      </c>
      <c r="L210" s="134" t="s">
        <v>195</v>
      </c>
      <c r="M210" s="134" t="s">
        <v>195</v>
      </c>
      <c r="N210" s="24"/>
      <c r="O210" s="97"/>
    </row>
    <row r="211" spans="1:15" ht="81" customHeight="1" x14ac:dyDescent="0.25">
      <c r="A211" s="131"/>
      <c r="B211" s="131" t="s">
        <v>207</v>
      </c>
      <c r="C211" s="132" t="s">
        <v>184</v>
      </c>
      <c r="D211" s="132" t="s">
        <v>215</v>
      </c>
      <c r="E211" s="132" t="s">
        <v>11</v>
      </c>
      <c r="F211" s="134">
        <v>18000</v>
      </c>
      <c r="G211" s="134" t="s">
        <v>195</v>
      </c>
      <c r="H211" s="134">
        <v>3000</v>
      </c>
      <c r="I211" s="134">
        <v>3000</v>
      </c>
      <c r="J211" s="121">
        <v>3000</v>
      </c>
      <c r="K211" s="134">
        <v>3000</v>
      </c>
      <c r="L211" s="134">
        <v>3000</v>
      </c>
      <c r="M211" s="134">
        <v>3000</v>
      </c>
      <c r="N211" s="24"/>
      <c r="O211" s="97"/>
    </row>
    <row r="212" spans="1:15" ht="83.25" customHeight="1" x14ac:dyDescent="0.25">
      <c r="A212" s="131"/>
      <c r="B212" s="131" t="s">
        <v>208</v>
      </c>
      <c r="C212" s="132" t="s">
        <v>184</v>
      </c>
      <c r="D212" s="132" t="s">
        <v>116</v>
      </c>
      <c r="E212" s="132" t="s">
        <v>11</v>
      </c>
      <c r="F212" s="134" t="s">
        <v>195</v>
      </c>
      <c r="G212" s="134" t="s">
        <v>195</v>
      </c>
      <c r="H212" s="134" t="s">
        <v>195</v>
      </c>
      <c r="I212" s="134" t="s">
        <v>195</v>
      </c>
      <c r="J212" s="121" t="s">
        <v>195</v>
      </c>
      <c r="K212" s="134" t="s">
        <v>195</v>
      </c>
      <c r="L212" s="134" t="s">
        <v>195</v>
      </c>
      <c r="M212" s="134" t="s">
        <v>195</v>
      </c>
      <c r="N212" s="24"/>
      <c r="O212" s="97"/>
    </row>
    <row r="213" spans="1:15" ht="84.75" customHeight="1" x14ac:dyDescent="0.25">
      <c r="A213" s="131"/>
      <c r="B213" s="131" t="s">
        <v>209</v>
      </c>
      <c r="C213" s="132" t="s">
        <v>184</v>
      </c>
      <c r="D213" s="132" t="s">
        <v>216</v>
      </c>
      <c r="E213" s="132" t="s">
        <v>11</v>
      </c>
      <c r="F213" s="134" t="s">
        <v>195</v>
      </c>
      <c r="G213" s="134" t="s">
        <v>195</v>
      </c>
      <c r="H213" s="134" t="s">
        <v>195</v>
      </c>
      <c r="I213" s="134" t="s">
        <v>195</v>
      </c>
      <c r="J213" s="121" t="s">
        <v>195</v>
      </c>
      <c r="K213" s="134" t="s">
        <v>211</v>
      </c>
      <c r="L213" s="134" t="s">
        <v>195</v>
      </c>
      <c r="M213" s="134" t="s">
        <v>195</v>
      </c>
      <c r="N213" s="24"/>
      <c r="O213" s="97"/>
    </row>
    <row r="214" spans="1:15" ht="89.25" customHeight="1" x14ac:dyDescent="0.25">
      <c r="A214" s="131"/>
      <c r="B214" s="131" t="s">
        <v>219</v>
      </c>
      <c r="C214" s="132" t="s">
        <v>220</v>
      </c>
      <c r="D214" s="132" t="s">
        <v>33</v>
      </c>
      <c r="E214" s="132" t="s">
        <v>11</v>
      </c>
      <c r="F214" s="134">
        <v>18677.46</v>
      </c>
      <c r="G214" s="134" t="s">
        <v>195</v>
      </c>
      <c r="H214" s="134">
        <v>3112.91</v>
      </c>
      <c r="I214" s="134">
        <v>3112.91</v>
      </c>
      <c r="J214" s="121">
        <v>3100</v>
      </c>
      <c r="K214" s="134">
        <v>3112.91</v>
      </c>
      <c r="L214" s="134">
        <v>3112.91</v>
      </c>
      <c r="M214" s="134">
        <v>3112.91</v>
      </c>
      <c r="N214" s="24"/>
      <c r="O214" s="98"/>
    </row>
    <row r="215" spans="1:15" ht="89.25" customHeight="1" x14ac:dyDescent="0.25">
      <c r="A215" s="131"/>
      <c r="B215" s="131" t="s">
        <v>210</v>
      </c>
      <c r="C215" s="132" t="s">
        <v>184</v>
      </c>
      <c r="D215" s="132" t="s">
        <v>217</v>
      </c>
      <c r="E215" s="132" t="s">
        <v>11</v>
      </c>
      <c r="F215" s="133" t="s">
        <v>16</v>
      </c>
      <c r="G215" s="133" t="s">
        <v>16</v>
      </c>
      <c r="H215" s="133" t="s">
        <v>16</v>
      </c>
      <c r="I215" s="133" t="s">
        <v>16</v>
      </c>
      <c r="J215" s="145" t="s">
        <v>16</v>
      </c>
      <c r="K215" s="133" t="s">
        <v>16</v>
      </c>
      <c r="L215" s="133" t="s">
        <v>16</v>
      </c>
      <c r="M215" s="133" t="s">
        <v>16</v>
      </c>
      <c r="N215" s="24"/>
      <c r="O215" s="24"/>
    </row>
    <row r="216" spans="1:15" x14ac:dyDescent="0.25">
      <c r="A216" s="241" t="s">
        <v>78</v>
      </c>
      <c r="B216" s="242"/>
      <c r="C216" s="242"/>
      <c r="D216" s="242"/>
      <c r="E216" s="243"/>
      <c r="F216" s="139">
        <f t="shared" ref="F216:M216" si="18">SUM(F199:F215)</f>
        <v>134117.46</v>
      </c>
      <c r="G216" s="139">
        <f t="shared" si="18"/>
        <v>12760</v>
      </c>
      <c r="H216" s="139">
        <f t="shared" si="18"/>
        <v>21872.91</v>
      </c>
      <c r="I216" s="139">
        <f t="shared" si="18"/>
        <v>21872.91</v>
      </c>
      <c r="J216" s="161">
        <f>SUM(J199:J215)</f>
        <v>11980</v>
      </c>
      <c r="K216" s="139">
        <f t="shared" si="18"/>
        <v>21872.91</v>
      </c>
      <c r="L216" s="139">
        <f t="shared" si="18"/>
        <v>21872.91</v>
      </c>
      <c r="M216" s="139">
        <f t="shared" si="18"/>
        <v>21872.91</v>
      </c>
    </row>
    <row r="217" spans="1:15" ht="15.75" x14ac:dyDescent="0.25">
      <c r="A217" s="244" t="s">
        <v>117</v>
      </c>
      <c r="B217" s="245"/>
      <c r="C217" s="245"/>
      <c r="D217" s="245"/>
      <c r="E217" s="246"/>
      <c r="F217" s="35">
        <f t="shared" ref="F217:M217" si="19">F216+F197</f>
        <v>140417.46</v>
      </c>
      <c r="G217" s="35">
        <f t="shared" si="19"/>
        <v>15090</v>
      </c>
      <c r="H217" s="35">
        <f t="shared" si="19"/>
        <v>22922.91</v>
      </c>
      <c r="I217" s="35">
        <f t="shared" si="19"/>
        <v>22922.91</v>
      </c>
      <c r="J217" s="162">
        <f t="shared" si="19"/>
        <v>13030</v>
      </c>
      <c r="K217" s="35">
        <f t="shared" si="19"/>
        <v>22922.91</v>
      </c>
      <c r="L217" s="35">
        <f t="shared" si="19"/>
        <v>22922.91</v>
      </c>
      <c r="M217" s="35">
        <f t="shared" si="19"/>
        <v>22922.91</v>
      </c>
    </row>
    <row r="218" spans="1:15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56"/>
      <c r="K218" s="10"/>
      <c r="L218" s="10"/>
      <c r="M218" s="10"/>
    </row>
    <row r="219" spans="1:15" ht="15.75" x14ac:dyDescent="0.25">
      <c r="A219" s="247" t="s">
        <v>190</v>
      </c>
      <c r="B219" s="248"/>
      <c r="C219" s="248"/>
      <c r="D219" s="248"/>
      <c r="E219" s="249"/>
      <c r="F219" s="90">
        <f t="shared" ref="F219:M219" si="20">F217+F187+F121</f>
        <v>2419181.06</v>
      </c>
      <c r="G219" s="90">
        <f t="shared" si="20"/>
        <v>412050</v>
      </c>
      <c r="H219" s="90">
        <f t="shared" si="20"/>
        <v>515845.51</v>
      </c>
      <c r="I219" s="90">
        <f t="shared" si="20"/>
        <v>1631309.63</v>
      </c>
      <c r="J219" s="180">
        <f>J217+J187+J121</f>
        <v>342491</v>
      </c>
      <c r="K219" s="90">
        <f t="shared" si="20"/>
        <v>316302.91000000003</v>
      </c>
      <c r="L219" s="90">
        <f t="shared" si="20"/>
        <v>264602.91000000003</v>
      </c>
      <c r="M219" s="90">
        <f t="shared" si="20"/>
        <v>266602.91000000003</v>
      </c>
    </row>
  </sheetData>
  <mergeCells count="619">
    <mergeCell ref="C67:C68"/>
    <mergeCell ref="D67:D68"/>
    <mergeCell ref="D69:D70"/>
    <mergeCell ref="C15:C16"/>
    <mergeCell ref="E15:E16"/>
    <mergeCell ref="F15:F16"/>
    <mergeCell ref="A6:M6"/>
    <mergeCell ref="A12:M12"/>
    <mergeCell ref="A3:A4"/>
    <mergeCell ref="B3:B4"/>
    <mergeCell ref="E3:E4"/>
    <mergeCell ref="F3:F4"/>
    <mergeCell ref="G3:M3"/>
    <mergeCell ref="C3:C4"/>
    <mergeCell ref="D3:D4"/>
    <mergeCell ref="E22:E23"/>
    <mergeCell ref="F22:F23"/>
    <mergeCell ref="L15:L16"/>
    <mergeCell ref="M15:M16"/>
    <mergeCell ref="A19:M19"/>
    <mergeCell ref="A20:A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G15:G16"/>
    <mergeCell ref="H15:H16"/>
    <mergeCell ref="I15:I16"/>
    <mergeCell ref="J15:J16"/>
    <mergeCell ref="K15:K16"/>
    <mergeCell ref="A15:A16"/>
    <mergeCell ref="B15:B16"/>
    <mergeCell ref="D29:D30"/>
    <mergeCell ref="E29:E30"/>
    <mergeCell ref="L22:L23"/>
    <mergeCell ref="M22:M23"/>
    <mergeCell ref="A24:A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G22:G23"/>
    <mergeCell ref="H22:H23"/>
    <mergeCell ref="I22:I23"/>
    <mergeCell ref="J22:J23"/>
    <mergeCell ref="K22:K23"/>
    <mergeCell ref="A22:A23"/>
    <mergeCell ref="B22:B23"/>
    <mergeCell ref="C22:C23"/>
    <mergeCell ref="K29:K30"/>
    <mergeCell ref="L29:L30"/>
    <mergeCell ref="M29:M30"/>
    <mergeCell ref="A31:A32"/>
    <mergeCell ref="B31:B32"/>
    <mergeCell ref="C31:C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D31:D32"/>
    <mergeCell ref="F29:F30"/>
    <mergeCell ref="G29:G30"/>
    <mergeCell ref="H29:H30"/>
    <mergeCell ref="I29:I30"/>
    <mergeCell ref="J29:J30"/>
    <mergeCell ref="A29:A30"/>
    <mergeCell ref="B29:B30"/>
    <mergeCell ref="C29:C30"/>
    <mergeCell ref="F40:F41"/>
    <mergeCell ref="A34:M34"/>
    <mergeCell ref="A35:A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I51:I52"/>
    <mergeCell ref="J51:J52"/>
    <mergeCell ref="L40:L41"/>
    <mergeCell ref="M40:M41"/>
    <mergeCell ref="A42:A44"/>
    <mergeCell ref="D42:D44"/>
    <mergeCell ref="E42:E44"/>
    <mergeCell ref="F42:F44"/>
    <mergeCell ref="G42:G44"/>
    <mergeCell ref="H42:H44"/>
    <mergeCell ref="I42:I44"/>
    <mergeCell ref="J42:J44"/>
    <mergeCell ref="K42:K44"/>
    <mergeCell ref="L42:L44"/>
    <mergeCell ref="M42:M44"/>
    <mergeCell ref="G40:G41"/>
    <mergeCell ref="H40:H41"/>
    <mergeCell ref="I40:I41"/>
    <mergeCell ref="J40:J41"/>
    <mergeCell ref="K40:K41"/>
    <mergeCell ref="A40:A41"/>
    <mergeCell ref="B40:B41"/>
    <mergeCell ref="C40:C41"/>
    <mergeCell ref="E40:E41"/>
    <mergeCell ref="D54:D55"/>
    <mergeCell ref="E54:E55"/>
    <mergeCell ref="F54:F55"/>
    <mergeCell ref="K51:K52"/>
    <mergeCell ref="L51:L52"/>
    <mergeCell ref="M51:M52"/>
    <mergeCell ref="A49:A50"/>
    <mergeCell ref="B49:B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A51:A52"/>
    <mergeCell ref="B51:B52"/>
    <mergeCell ref="C51:C52"/>
    <mergeCell ref="E51:E52"/>
    <mergeCell ref="F51:F52"/>
    <mergeCell ref="G51:G52"/>
    <mergeCell ref="H51:H52"/>
    <mergeCell ref="K63:K64"/>
    <mergeCell ref="L63:L64"/>
    <mergeCell ref="M63:M64"/>
    <mergeCell ref="L54:L55"/>
    <mergeCell ref="M54:M55"/>
    <mergeCell ref="A58:A60"/>
    <mergeCell ref="B58:B60"/>
    <mergeCell ref="D58:D60"/>
    <mergeCell ref="E58:E60"/>
    <mergeCell ref="F58:F60"/>
    <mergeCell ref="G58:G60"/>
    <mergeCell ref="H58:H60"/>
    <mergeCell ref="I58:I60"/>
    <mergeCell ref="J58:J60"/>
    <mergeCell ref="K58:K60"/>
    <mergeCell ref="L58:L60"/>
    <mergeCell ref="M58:M60"/>
    <mergeCell ref="G54:G55"/>
    <mergeCell ref="H54:H55"/>
    <mergeCell ref="I54:I55"/>
    <mergeCell ref="J54:J55"/>
    <mergeCell ref="K54:K55"/>
    <mergeCell ref="A54:A55"/>
    <mergeCell ref="B54:B55"/>
    <mergeCell ref="A63:A64"/>
    <mergeCell ref="C63:C64"/>
    <mergeCell ref="D63:D64"/>
    <mergeCell ref="E63:E64"/>
    <mergeCell ref="F63:F64"/>
    <mergeCell ref="G63:G64"/>
    <mergeCell ref="H63:H64"/>
    <mergeCell ref="I63:I64"/>
    <mergeCell ref="J63:J64"/>
    <mergeCell ref="L65:L66"/>
    <mergeCell ref="M65:M66"/>
    <mergeCell ref="A69:A70"/>
    <mergeCell ref="B69:B70"/>
    <mergeCell ref="C69:C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G65:G66"/>
    <mergeCell ref="H65:H66"/>
    <mergeCell ref="I65:I66"/>
    <mergeCell ref="J65:J66"/>
    <mergeCell ref="K65:K66"/>
    <mergeCell ref="A65:A66"/>
    <mergeCell ref="B65:B66"/>
    <mergeCell ref="C65:C66"/>
    <mergeCell ref="E65:E66"/>
    <mergeCell ref="F65:F66"/>
    <mergeCell ref="L71:L72"/>
    <mergeCell ref="M71:M72"/>
    <mergeCell ref="A73:A74"/>
    <mergeCell ref="B73:B74"/>
    <mergeCell ref="C73:C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G71:G72"/>
    <mergeCell ref="H71:H72"/>
    <mergeCell ref="I71:I72"/>
    <mergeCell ref="J71:J72"/>
    <mergeCell ref="K71:K72"/>
    <mergeCell ref="A71:A72"/>
    <mergeCell ref="B71:B72"/>
    <mergeCell ref="C71:C72"/>
    <mergeCell ref="E71:E72"/>
    <mergeCell ref="F71:F72"/>
    <mergeCell ref="L75:L76"/>
    <mergeCell ref="M75:M76"/>
    <mergeCell ref="A78:M78"/>
    <mergeCell ref="A80:A81"/>
    <mergeCell ref="B80:B81"/>
    <mergeCell ref="C80:C81"/>
    <mergeCell ref="E80:E81"/>
    <mergeCell ref="F80:F81"/>
    <mergeCell ref="G80:G81"/>
    <mergeCell ref="H80:H81"/>
    <mergeCell ref="I80:I81"/>
    <mergeCell ref="J80:J81"/>
    <mergeCell ref="K80:K81"/>
    <mergeCell ref="L80:L81"/>
    <mergeCell ref="G75:G76"/>
    <mergeCell ref="H75:H76"/>
    <mergeCell ref="I75:I76"/>
    <mergeCell ref="J75:J76"/>
    <mergeCell ref="K75:K76"/>
    <mergeCell ref="A75:A76"/>
    <mergeCell ref="B75:B76"/>
    <mergeCell ref="C75:C76"/>
    <mergeCell ref="E75:E76"/>
    <mergeCell ref="F75:F76"/>
    <mergeCell ref="A86:A87"/>
    <mergeCell ref="B86:B87"/>
    <mergeCell ref="C86:C87"/>
    <mergeCell ref="E86:E87"/>
    <mergeCell ref="F86:F87"/>
    <mergeCell ref="L82:L83"/>
    <mergeCell ref="A84:A85"/>
    <mergeCell ref="B84:B85"/>
    <mergeCell ref="C84:C85"/>
    <mergeCell ref="E84:E85"/>
    <mergeCell ref="F84:F85"/>
    <mergeCell ref="G84:G85"/>
    <mergeCell ref="H84:H85"/>
    <mergeCell ref="I84:I85"/>
    <mergeCell ref="J84:J85"/>
    <mergeCell ref="K84:K85"/>
    <mergeCell ref="L84:L85"/>
    <mergeCell ref="G82:G83"/>
    <mergeCell ref="H82:H83"/>
    <mergeCell ref="I82:I83"/>
    <mergeCell ref="J82:J83"/>
    <mergeCell ref="K82:K83"/>
    <mergeCell ref="A82:A83"/>
    <mergeCell ref="B82:B83"/>
    <mergeCell ref="B93:B94"/>
    <mergeCell ref="L86:L87"/>
    <mergeCell ref="M80:M81"/>
    <mergeCell ref="M82:M83"/>
    <mergeCell ref="M84:M85"/>
    <mergeCell ref="M86:M87"/>
    <mergeCell ref="G86:G87"/>
    <mergeCell ref="H86:H87"/>
    <mergeCell ref="I86:I87"/>
    <mergeCell ref="J86:J87"/>
    <mergeCell ref="K86:K87"/>
    <mergeCell ref="C82:C83"/>
    <mergeCell ref="E82:E83"/>
    <mergeCell ref="F82:F83"/>
    <mergeCell ref="L99:L100"/>
    <mergeCell ref="M99:M100"/>
    <mergeCell ref="E93:E94"/>
    <mergeCell ref="F93:F94"/>
    <mergeCell ref="A91:A92"/>
    <mergeCell ref="B91:B92"/>
    <mergeCell ref="C91:C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L93:L94"/>
    <mergeCell ref="M93:M94"/>
    <mergeCell ref="G93:G94"/>
    <mergeCell ref="H93:H94"/>
    <mergeCell ref="I93:I94"/>
    <mergeCell ref="J93:J94"/>
    <mergeCell ref="K93:K94"/>
    <mergeCell ref="A93:A94"/>
    <mergeCell ref="G113:G114"/>
    <mergeCell ref="H113:H114"/>
    <mergeCell ref="M113:M114"/>
    <mergeCell ref="C93:C94"/>
    <mergeCell ref="K101:K102"/>
    <mergeCell ref="L101:L102"/>
    <mergeCell ref="M101:M102"/>
    <mergeCell ref="A104:M104"/>
    <mergeCell ref="A105:A108"/>
    <mergeCell ref="C105:C108"/>
    <mergeCell ref="D105:D108"/>
    <mergeCell ref="E105:E108"/>
    <mergeCell ref="F105:F108"/>
    <mergeCell ref="G105:G108"/>
    <mergeCell ref="H105:H108"/>
    <mergeCell ref="M105:M108"/>
    <mergeCell ref="K105:K108"/>
    <mergeCell ref="L105:L108"/>
    <mergeCell ref="F101:F102"/>
    <mergeCell ref="G101:G102"/>
    <mergeCell ref="H101:H102"/>
    <mergeCell ref="I101:I102"/>
    <mergeCell ref="J101:J102"/>
    <mergeCell ref="A101:A102"/>
    <mergeCell ref="A115:A116"/>
    <mergeCell ref="B115:B116"/>
    <mergeCell ref="C115:C116"/>
    <mergeCell ref="D115:D116"/>
    <mergeCell ref="E115:E116"/>
    <mergeCell ref="E101:E102"/>
    <mergeCell ref="N113:N114"/>
    <mergeCell ref="N105:N108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M110:M111"/>
    <mergeCell ref="N110:N111"/>
    <mergeCell ref="A113:A114"/>
    <mergeCell ref="B113:B114"/>
    <mergeCell ref="C113:C114"/>
    <mergeCell ref="D113:D114"/>
    <mergeCell ref="E113:E114"/>
    <mergeCell ref="F113:F114"/>
    <mergeCell ref="L115:L116"/>
    <mergeCell ref="K115:K116"/>
    <mergeCell ref="N115:N116"/>
    <mergeCell ref="M115:M116"/>
    <mergeCell ref="J115:J116"/>
    <mergeCell ref="F115:F116"/>
    <mergeCell ref="G115:G116"/>
    <mergeCell ref="H115:H116"/>
    <mergeCell ref="I115:I116"/>
    <mergeCell ref="I105:I108"/>
    <mergeCell ref="J105:J108"/>
    <mergeCell ref="I110:I111"/>
    <mergeCell ref="J110:J111"/>
    <mergeCell ref="I113:I114"/>
    <mergeCell ref="J113:J114"/>
    <mergeCell ref="K110:K111"/>
    <mergeCell ref="L110:L111"/>
    <mergeCell ref="K113:K114"/>
    <mergeCell ref="L113:L114"/>
    <mergeCell ref="A47:E47"/>
    <mergeCell ref="A33:E33"/>
    <mergeCell ref="A18:E18"/>
    <mergeCell ref="A11:E11"/>
    <mergeCell ref="B105:B108"/>
    <mergeCell ref="A103:E103"/>
    <mergeCell ref="A96:E96"/>
    <mergeCell ref="A89:E89"/>
    <mergeCell ref="A77:E77"/>
    <mergeCell ref="B101:B102"/>
    <mergeCell ref="C101:C102"/>
    <mergeCell ref="D101:D102"/>
    <mergeCell ref="A97:M97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A125:M125"/>
    <mergeCell ref="A128:A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L128:L129"/>
    <mergeCell ref="M128:M129"/>
    <mergeCell ref="A131:E131"/>
    <mergeCell ref="A132:M132"/>
    <mergeCell ref="A143:A147"/>
    <mergeCell ref="B143:B147"/>
    <mergeCell ref="C143:C147"/>
    <mergeCell ref="D143:D147"/>
    <mergeCell ref="E143:E147"/>
    <mergeCell ref="A138:E138"/>
    <mergeCell ref="A139:M139"/>
    <mergeCell ref="A141:A142"/>
    <mergeCell ref="B141:B142"/>
    <mergeCell ref="C141:C142"/>
    <mergeCell ref="D141:D142"/>
    <mergeCell ref="E141:E142"/>
    <mergeCell ref="G141:G142"/>
    <mergeCell ref="H141:H142"/>
    <mergeCell ref="I141:I142"/>
    <mergeCell ref="J141:J142"/>
    <mergeCell ref="K141:K142"/>
    <mergeCell ref="L141:L142"/>
    <mergeCell ref="M141:M142"/>
    <mergeCell ref="A152:A153"/>
    <mergeCell ref="B152:B153"/>
    <mergeCell ref="C152:C153"/>
    <mergeCell ref="D152:D153"/>
    <mergeCell ref="E152:E153"/>
    <mergeCell ref="L143:L147"/>
    <mergeCell ref="M143:M147"/>
    <mergeCell ref="A148:A149"/>
    <mergeCell ref="C148:C149"/>
    <mergeCell ref="D148:D149"/>
    <mergeCell ref="E148:E149"/>
    <mergeCell ref="F148:F149"/>
    <mergeCell ref="G148:G149"/>
    <mergeCell ref="H148:H149"/>
    <mergeCell ref="I148:I149"/>
    <mergeCell ref="J148:J149"/>
    <mergeCell ref="K148:K149"/>
    <mergeCell ref="L148:L149"/>
    <mergeCell ref="M148:M149"/>
    <mergeCell ref="F143:F147"/>
    <mergeCell ref="H143:H147"/>
    <mergeCell ref="I143:I147"/>
    <mergeCell ref="J143:J147"/>
    <mergeCell ref="K143:K147"/>
    <mergeCell ref="L152:L153"/>
    <mergeCell ref="M152:M153"/>
    <mergeCell ref="F141:F142"/>
    <mergeCell ref="G143:G147"/>
    <mergeCell ref="G152:G153"/>
    <mergeCell ref="F152:F153"/>
    <mergeCell ref="H152:H153"/>
    <mergeCell ref="I152:I153"/>
    <mergeCell ref="J152:J153"/>
    <mergeCell ref="K152:K153"/>
    <mergeCell ref="I160:I161"/>
    <mergeCell ref="J160:J161"/>
    <mergeCell ref="K160:K161"/>
    <mergeCell ref="L160:L161"/>
    <mergeCell ref="M160:M161"/>
    <mergeCell ref="F160:F161"/>
    <mergeCell ref="L162:L163"/>
    <mergeCell ref="M162:M163"/>
    <mergeCell ref="A162:A163"/>
    <mergeCell ref="B162:B163"/>
    <mergeCell ref="C162:C163"/>
    <mergeCell ref="D162:D163"/>
    <mergeCell ref="E162:E163"/>
    <mergeCell ref="A160:A161"/>
    <mergeCell ref="B160:B161"/>
    <mergeCell ref="C160:C161"/>
    <mergeCell ref="D160:D161"/>
    <mergeCell ref="E160:E161"/>
    <mergeCell ref="G160:G161"/>
    <mergeCell ref="H160:H161"/>
    <mergeCell ref="A164:A167"/>
    <mergeCell ref="B164:B167"/>
    <mergeCell ref="C164:C167"/>
    <mergeCell ref="D164:D167"/>
    <mergeCell ref="E164:E167"/>
    <mergeCell ref="G164:G167"/>
    <mergeCell ref="H164:H167"/>
    <mergeCell ref="I164:I167"/>
    <mergeCell ref="K164:K167"/>
    <mergeCell ref="L164:L167"/>
    <mergeCell ref="M164:M167"/>
    <mergeCell ref="F162:F163"/>
    <mergeCell ref="F164:F167"/>
    <mergeCell ref="J164:J167"/>
    <mergeCell ref="G162:G163"/>
    <mergeCell ref="H162:H163"/>
    <mergeCell ref="I162:I163"/>
    <mergeCell ref="J162:J163"/>
    <mergeCell ref="K162:K163"/>
    <mergeCell ref="C175:C176"/>
    <mergeCell ref="E175:E176"/>
    <mergeCell ref="F175:F176"/>
    <mergeCell ref="M170:M171"/>
    <mergeCell ref="F170:F171"/>
    <mergeCell ref="A170:A171"/>
    <mergeCell ref="B170:B171"/>
    <mergeCell ref="C170:C171"/>
    <mergeCell ref="D170:D171"/>
    <mergeCell ref="E170:E171"/>
    <mergeCell ref="G170:G171"/>
    <mergeCell ref="H170:H171"/>
    <mergeCell ref="I170:I171"/>
    <mergeCell ref="J170:J171"/>
    <mergeCell ref="K170:K171"/>
    <mergeCell ref="L170:L171"/>
    <mergeCell ref="I192:I194"/>
    <mergeCell ref="J192:J194"/>
    <mergeCell ref="K192:K194"/>
    <mergeCell ref="L192:L194"/>
    <mergeCell ref="M192:M194"/>
    <mergeCell ref="A183:E183"/>
    <mergeCell ref="A184:M184"/>
    <mergeCell ref="A186:E186"/>
    <mergeCell ref="A187:E187"/>
    <mergeCell ref="A189:M189"/>
    <mergeCell ref="E195:E196"/>
    <mergeCell ref="A192:A194"/>
    <mergeCell ref="B192:B194"/>
    <mergeCell ref="C192:C194"/>
    <mergeCell ref="D192:D194"/>
    <mergeCell ref="E192:E194"/>
    <mergeCell ref="F192:F194"/>
    <mergeCell ref="G192:G194"/>
    <mergeCell ref="H192:H194"/>
    <mergeCell ref="O199:O200"/>
    <mergeCell ref="F199:F200"/>
    <mergeCell ref="G199:G200"/>
    <mergeCell ref="H199:H200"/>
    <mergeCell ref="I199:I200"/>
    <mergeCell ref="J199:J200"/>
    <mergeCell ref="A199:A200"/>
    <mergeCell ref="B199:B200"/>
    <mergeCell ref="C199:C200"/>
    <mergeCell ref="D199:D200"/>
    <mergeCell ref="E199:E200"/>
    <mergeCell ref="O202:O203"/>
    <mergeCell ref="F202:F203"/>
    <mergeCell ref="G202:G203"/>
    <mergeCell ref="H202:H203"/>
    <mergeCell ref="I202:I203"/>
    <mergeCell ref="J202:J203"/>
    <mergeCell ref="A202:A203"/>
    <mergeCell ref="B202:B203"/>
    <mergeCell ref="C202:C203"/>
    <mergeCell ref="D202:D203"/>
    <mergeCell ref="E202:E203"/>
    <mergeCell ref="A216:E216"/>
    <mergeCell ref="A217:E217"/>
    <mergeCell ref="A219:E219"/>
    <mergeCell ref="A1:M1"/>
    <mergeCell ref="M199:M200"/>
    <mergeCell ref="L199:L200"/>
    <mergeCell ref="K202:K203"/>
    <mergeCell ref="L202:L203"/>
    <mergeCell ref="M202:M203"/>
    <mergeCell ref="K199:K200"/>
    <mergeCell ref="K195:K196"/>
    <mergeCell ref="L195:L196"/>
    <mergeCell ref="M195:M196"/>
    <mergeCell ref="A197:E197"/>
    <mergeCell ref="A198:M198"/>
    <mergeCell ref="F195:F196"/>
    <mergeCell ref="G195:G196"/>
    <mergeCell ref="H195:H196"/>
    <mergeCell ref="I195:I196"/>
    <mergeCell ref="J195:J196"/>
    <mergeCell ref="A195:A196"/>
    <mergeCell ref="B195:B196"/>
    <mergeCell ref="C195:C196"/>
    <mergeCell ref="D195:D196"/>
    <mergeCell ref="A48:M48"/>
    <mergeCell ref="A123:M123"/>
    <mergeCell ref="A121:E121"/>
    <mergeCell ref="A120:E120"/>
    <mergeCell ref="A191:M191"/>
    <mergeCell ref="A174:M174"/>
    <mergeCell ref="A169:M169"/>
    <mergeCell ref="A168:E168"/>
    <mergeCell ref="A159:M159"/>
    <mergeCell ref="A158:E158"/>
    <mergeCell ref="A90:M90"/>
    <mergeCell ref="A62:M62"/>
    <mergeCell ref="A61:E61"/>
    <mergeCell ref="L175:L176"/>
    <mergeCell ref="M175:M176"/>
    <mergeCell ref="A177:E177"/>
    <mergeCell ref="A178:M178"/>
    <mergeCell ref="G175:G176"/>
    <mergeCell ref="H175:H176"/>
    <mergeCell ref="I175:I176"/>
    <mergeCell ref="J175:J176"/>
    <mergeCell ref="K175:K176"/>
    <mergeCell ref="A175:A176"/>
    <mergeCell ref="B175:B176"/>
  </mergeCells>
  <pageMargins left="0.25" right="0.25" top="0.75" bottom="0.75" header="0.3" footer="0.3"/>
  <pageSetup paperSize="9" scale="49" fitToHeight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Яна</cp:lastModifiedBy>
  <cp:lastPrinted>2022-09-07T06:48:42Z</cp:lastPrinted>
  <dcterms:created xsi:type="dcterms:W3CDTF">2019-12-18T08:15:03Z</dcterms:created>
  <dcterms:modified xsi:type="dcterms:W3CDTF">2022-09-07T06:48:46Z</dcterms:modified>
</cp:coreProperties>
</file>